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\Desktop\新進\新進R1\エントリー\"/>
    </mc:Choice>
  </mc:AlternateContent>
  <xr:revisionPtr revIDLastSave="0" documentId="13_ncr:1_{99452EE7-4D0F-4E1D-B329-E112CF2ACE41}" xr6:coauthVersionLast="45" xr6:coauthVersionMax="45" xr10:uidLastSave="{00000000-0000-0000-0000-000000000000}"/>
  <workbookProtection workbookAlgorithmName="SHA-512" workbookHashValue="NVci5Ykf4KLXSexxAyXbBJukI3955wQVI75ZBcmUtxOq1CScudZCAMitgnFXPXyo4gO3yJPVtquMsxWJbc5+wg==" workbookSaltValue="OlfLpkx4spz7T7xixU6XNA==" workbookSpinCount="100000" lockStructure="1"/>
  <bookViews>
    <workbookView xWindow="-110" yWindow="-110" windowWidth="21820" windowHeight="14020" xr2:uid="{1361F4FF-BC8F-487B-AC91-8B06491AD2B7}"/>
  </bookViews>
  <sheets>
    <sheet name="シングルスエントリー用紙" sheetId="2" r:id="rId1"/>
    <sheet name="ダブルスエントリー用紙" sheetId="1" r:id="rId2"/>
    <sheet name="エントリー費詳細" sheetId="3" r:id="rId3"/>
  </sheets>
  <definedNames>
    <definedName name="_xlnm.Print_Area" localSheetId="2">エントリー費詳細!$A$1:$H$10</definedName>
    <definedName name="_xlnm.Print_Area" localSheetId="1">ダブルスエントリー用紙!$A$1:$F$44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3" l="1"/>
  <c r="F7" i="1" l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4" i="2" l="1"/>
  <c r="F44" i="2" s="1"/>
  <c r="G2" i="3" s="1"/>
  <c r="F29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G6" i="3"/>
  <c r="A1" i="3"/>
  <c r="G8" i="3"/>
  <c r="D1" i="3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44" i="1" l="1"/>
  <c r="G3" i="3" s="1"/>
  <c r="G4" i="3" s="1"/>
  <c r="G10" i="3" s="1"/>
</calcChain>
</file>

<file path=xl/sharedStrings.xml><?xml version="1.0" encoding="utf-8"?>
<sst xmlns="http://schemas.openxmlformats.org/spreadsheetml/2006/main" count="127" uniqueCount="74">
  <si>
    <t>団体名</t>
    <rPh sb="0" eb="2">
      <t>ダンタイ</t>
    </rPh>
    <rPh sb="2" eb="3">
      <t>メイ</t>
    </rPh>
    <phoneticPr fontId="3"/>
  </si>
  <si>
    <t>性別</t>
    <rPh sb="0" eb="2">
      <t>セイベツ</t>
    </rPh>
    <phoneticPr fontId="3"/>
  </si>
  <si>
    <t>大会名</t>
    <rPh sb="0" eb="2">
      <t>タイカイ</t>
    </rPh>
    <rPh sb="2" eb="3">
      <t>メイ</t>
    </rPh>
    <phoneticPr fontId="3"/>
  </si>
  <si>
    <t>種目</t>
    <rPh sb="0" eb="2">
      <t>シュモク</t>
    </rPh>
    <phoneticPr fontId="3"/>
  </si>
  <si>
    <t>新進大会</t>
    <rPh sb="0" eb="2">
      <t>シンシン</t>
    </rPh>
    <rPh sb="2" eb="4">
      <t>タイカイ</t>
    </rPh>
    <phoneticPr fontId="3"/>
  </si>
  <si>
    <t>ダブルス</t>
    <phoneticPr fontId="3"/>
  </si>
  <si>
    <t>ランキング</t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</si>
  <si>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</si>
  <si>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</si>
  <si>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大学名</t>
    <rPh sb="0" eb="3">
      <t>ダイガクメイ</t>
    </rPh>
    <phoneticPr fontId="3"/>
  </si>
  <si>
    <t>エントリー代</t>
    <rPh sb="5" eb="6">
      <t>ダイ</t>
    </rPh>
    <phoneticPr fontId="3"/>
  </si>
  <si>
    <t>　</t>
  </si>
  <si>
    <t>ペアの種類</t>
    <rPh sb="3" eb="5">
      <t>シュルイ</t>
    </rPh>
    <phoneticPr fontId="3"/>
  </si>
  <si>
    <t>シングルス</t>
    <phoneticPr fontId="3"/>
  </si>
  <si>
    <t>役職</t>
    <rPh sb="0" eb="2">
      <t>ヤクショク</t>
    </rPh>
    <phoneticPr fontId="3"/>
  </si>
  <si>
    <t>エントリー費他明細</t>
    <rPh sb="5" eb="6">
      <t>ヒ</t>
    </rPh>
    <rPh sb="6" eb="7">
      <t>ホカ</t>
    </rPh>
    <rPh sb="7" eb="9">
      <t>メイサイ</t>
    </rPh>
    <phoneticPr fontId="3"/>
  </si>
  <si>
    <t>シングルス　エントリー費</t>
    <rPh sb="11" eb="12">
      <t>ヒ</t>
    </rPh>
    <phoneticPr fontId="3"/>
  </si>
  <si>
    <t>エントリー代　合計</t>
    <rPh sb="5" eb="6">
      <t>ダイ</t>
    </rPh>
    <rPh sb="7" eb="9">
      <t>ゴウケイ</t>
    </rPh>
    <phoneticPr fontId="3"/>
  </si>
  <si>
    <t>ダブルス　エントリー費</t>
    <rPh sb="10" eb="11">
      <t>ヒ</t>
    </rPh>
    <phoneticPr fontId="3"/>
  </si>
  <si>
    <t>個人登録費(学連を除く人数)</t>
    <rPh sb="0" eb="2">
      <t>コジン</t>
    </rPh>
    <rPh sb="2" eb="4">
      <t>トウロク</t>
    </rPh>
    <rPh sb="4" eb="5">
      <t>ヒ</t>
    </rPh>
    <rPh sb="6" eb="8">
      <t>ガクレン</t>
    </rPh>
    <rPh sb="9" eb="10">
      <t>ノゾ</t>
    </rPh>
    <rPh sb="11" eb="13">
      <t>ニンズウ</t>
    </rPh>
    <phoneticPr fontId="3"/>
  </si>
  <si>
    <t>団体登録費</t>
    <rPh sb="0" eb="2">
      <t>ダンタイ</t>
    </rPh>
    <rPh sb="2" eb="4">
      <t>トウロク</t>
    </rPh>
    <rPh sb="4" eb="5">
      <t>ヒ</t>
    </rPh>
    <phoneticPr fontId="3"/>
  </si>
  <si>
    <t>平成31年度分</t>
    <rPh sb="0" eb="2">
      <t>ヘイセイ</t>
    </rPh>
    <rPh sb="4" eb="7">
      <t>ネンドブン</t>
    </rPh>
    <phoneticPr fontId="3"/>
  </si>
  <si>
    <t>支払い金額合計</t>
    <rPh sb="0" eb="2">
      <t>シハライ</t>
    </rPh>
    <rPh sb="3" eb="5">
      <t>キンガク</t>
    </rPh>
    <rPh sb="5" eb="7">
      <t>ゴウケイ</t>
    </rPh>
    <phoneticPr fontId="3"/>
  </si>
  <si>
    <t>(</t>
    <phoneticPr fontId="3"/>
  </si>
  <si>
    <t>)</t>
    <phoneticPr fontId="3"/>
  </si>
  <si>
    <t>3500円/人</t>
    <rPh sb="4" eb="5">
      <t>エン</t>
    </rPh>
    <rPh sb="6" eb="7">
      <t>ヒト</t>
    </rPh>
    <phoneticPr fontId="3"/>
  </si>
  <si>
    <t>3500円/組</t>
    <rPh sb="4" eb="5">
      <t>エン</t>
    </rPh>
    <rPh sb="6" eb="7">
      <t>クミ</t>
    </rPh>
    <phoneticPr fontId="3"/>
  </si>
  <si>
    <t>愛知学院大学</t>
    <rPh sb="0" eb="6">
      <t>アイチガクインダイガク</t>
    </rPh>
    <phoneticPr fontId="3"/>
  </si>
  <si>
    <t>愛知学院大学歯学部</t>
    <rPh sb="0" eb="6">
      <t>アイチガクインダイガク</t>
    </rPh>
    <rPh sb="6" eb="9">
      <t>シガクブ</t>
    </rPh>
    <phoneticPr fontId="3"/>
  </si>
  <si>
    <t>愛知学泉大学</t>
    <rPh sb="0" eb="2">
      <t>アイチ</t>
    </rPh>
    <rPh sb="2" eb="4">
      <t>ガクセン</t>
    </rPh>
    <rPh sb="4" eb="6">
      <t>ダイガク</t>
    </rPh>
    <phoneticPr fontId="3"/>
  </si>
  <si>
    <t>愛知教育大学</t>
    <rPh sb="0" eb="2">
      <t>アイチ</t>
    </rPh>
    <rPh sb="2" eb="4">
      <t>キョウイク</t>
    </rPh>
    <rPh sb="4" eb="6">
      <t>ダイガク</t>
    </rPh>
    <phoneticPr fontId="3"/>
  </si>
  <si>
    <t>愛知県立大学</t>
    <rPh sb="0" eb="2">
      <t>アイチ</t>
    </rPh>
    <rPh sb="2" eb="4">
      <t>ケンリツ</t>
    </rPh>
    <rPh sb="4" eb="6">
      <t>ダイガク</t>
    </rPh>
    <phoneticPr fontId="3"/>
  </si>
  <si>
    <t>愛知工業大学</t>
    <rPh sb="0" eb="2">
      <t>アイチ</t>
    </rPh>
    <rPh sb="2" eb="4">
      <t>コウギョウ</t>
    </rPh>
    <rPh sb="4" eb="6">
      <t>ダイガク</t>
    </rPh>
    <phoneticPr fontId="3"/>
  </si>
  <si>
    <t>愛知淑徳大学</t>
    <rPh sb="0" eb="2">
      <t>アイチ</t>
    </rPh>
    <rPh sb="2" eb="4">
      <t>シュクトク</t>
    </rPh>
    <rPh sb="4" eb="6">
      <t>ダイガク</t>
    </rPh>
    <phoneticPr fontId="3"/>
  </si>
  <si>
    <t>愛知大学</t>
    <rPh sb="0" eb="2">
      <t>アイチ</t>
    </rPh>
    <rPh sb="2" eb="4">
      <t>ダイガク</t>
    </rPh>
    <phoneticPr fontId="3"/>
  </si>
  <si>
    <t>愛知みずほ大学</t>
    <rPh sb="0" eb="2">
      <t>アイチ</t>
    </rPh>
    <rPh sb="5" eb="7">
      <t>ダイガク</t>
    </rPh>
    <phoneticPr fontId="3"/>
  </si>
  <si>
    <t>朝日大学</t>
    <rPh sb="0" eb="2">
      <t>アサヒ</t>
    </rPh>
    <rPh sb="2" eb="4">
      <t>ダイガク</t>
    </rPh>
    <phoneticPr fontId="3"/>
  </si>
  <si>
    <t>金城学園大学</t>
    <rPh sb="0" eb="2">
      <t>キンジョウ</t>
    </rPh>
    <rPh sb="2" eb="4">
      <t>ガクエン</t>
    </rPh>
    <rPh sb="4" eb="6">
      <t>ダイガク</t>
    </rPh>
    <phoneticPr fontId="3"/>
  </si>
  <si>
    <t>岐阜聖徳学園大学</t>
    <rPh sb="0" eb="8">
      <t>ギフショウトクガクエンダイガク</t>
    </rPh>
    <phoneticPr fontId="3"/>
  </si>
  <si>
    <t>岐阜大学</t>
    <rPh sb="0" eb="2">
      <t>ギフ</t>
    </rPh>
    <rPh sb="2" eb="4">
      <t>ダイガク</t>
    </rPh>
    <phoneticPr fontId="3"/>
  </si>
  <si>
    <t>皇學館大学</t>
    <rPh sb="0" eb="3">
      <t>コウガッカン</t>
    </rPh>
    <rPh sb="3" eb="5">
      <t>ダイガク</t>
    </rPh>
    <phoneticPr fontId="3"/>
  </si>
  <si>
    <t>至学館大学</t>
    <rPh sb="0" eb="3">
      <t>シガッカン</t>
    </rPh>
    <rPh sb="3" eb="5">
      <t>ダイガク</t>
    </rPh>
    <phoneticPr fontId="3"/>
  </si>
  <si>
    <t>静岡県立大学</t>
    <rPh sb="0" eb="2">
      <t>シズオカ</t>
    </rPh>
    <rPh sb="2" eb="4">
      <t>ケンリツ</t>
    </rPh>
    <rPh sb="4" eb="6">
      <t>ダイガク</t>
    </rPh>
    <phoneticPr fontId="3"/>
  </si>
  <si>
    <t>静岡大学</t>
    <rPh sb="0" eb="2">
      <t>シズオカ</t>
    </rPh>
    <rPh sb="2" eb="4">
      <t>ダイガク</t>
    </rPh>
    <phoneticPr fontId="3"/>
  </si>
  <si>
    <t>静岡産業大学</t>
    <rPh sb="0" eb="2">
      <t>シズオカ</t>
    </rPh>
    <rPh sb="2" eb="4">
      <t>サンギョウ</t>
    </rPh>
    <rPh sb="4" eb="6">
      <t>ダイガク</t>
    </rPh>
    <phoneticPr fontId="3"/>
  </si>
  <si>
    <t>椙山女学園大学</t>
    <rPh sb="0" eb="7">
      <t>スギヤマジョガクエンダイガク</t>
    </rPh>
    <phoneticPr fontId="3"/>
  </si>
  <si>
    <t>大同大学</t>
    <rPh sb="0" eb="2">
      <t>ダイドウ</t>
    </rPh>
    <rPh sb="2" eb="4">
      <t>ダイガク</t>
    </rPh>
    <phoneticPr fontId="3"/>
  </si>
  <si>
    <t>中京大学</t>
    <rPh sb="0" eb="2">
      <t>チュウキョウ</t>
    </rPh>
    <rPh sb="2" eb="4">
      <t>ダイガク</t>
    </rPh>
    <phoneticPr fontId="3"/>
  </si>
  <si>
    <t>中部学院大学</t>
    <rPh sb="0" eb="2">
      <t>チュウブ</t>
    </rPh>
    <rPh sb="2" eb="4">
      <t>ガクイン</t>
    </rPh>
    <rPh sb="4" eb="6">
      <t>ダイガク</t>
    </rPh>
    <phoneticPr fontId="3"/>
  </si>
  <si>
    <t>中部大学</t>
    <rPh sb="0" eb="2">
      <t>チュウブ</t>
    </rPh>
    <rPh sb="2" eb="4">
      <t>ダイガク</t>
    </rPh>
    <phoneticPr fontId="3"/>
  </si>
  <si>
    <t>東海学院大学</t>
    <rPh sb="0" eb="2">
      <t>トウカイ</t>
    </rPh>
    <rPh sb="2" eb="4">
      <t>ガクイン</t>
    </rPh>
    <rPh sb="4" eb="6">
      <t>ダイガク</t>
    </rPh>
    <phoneticPr fontId="3"/>
  </si>
  <si>
    <t>東海学園大学</t>
    <rPh sb="0" eb="6">
      <t>トウカイガクエンダイガク</t>
    </rPh>
    <phoneticPr fontId="3"/>
  </si>
  <si>
    <t>東海大学海洋学部</t>
    <rPh sb="0" eb="2">
      <t>トウカイ</t>
    </rPh>
    <rPh sb="2" eb="4">
      <t>ダイガク</t>
    </rPh>
    <rPh sb="4" eb="6">
      <t>カイヨウ</t>
    </rPh>
    <rPh sb="6" eb="8">
      <t>ガクブ</t>
    </rPh>
    <phoneticPr fontId="3"/>
  </si>
  <si>
    <t>常葉大学静岡キャンパス</t>
    <rPh sb="0" eb="2">
      <t>トコハ</t>
    </rPh>
    <rPh sb="2" eb="4">
      <t>ダイガク</t>
    </rPh>
    <rPh sb="4" eb="6">
      <t>シズオカ</t>
    </rPh>
    <phoneticPr fontId="3"/>
  </si>
  <si>
    <t>常葉大学浜松キャンパス</t>
    <rPh sb="0" eb="2">
      <t>トコハ</t>
    </rPh>
    <rPh sb="2" eb="4">
      <t>ダイガク</t>
    </rPh>
    <rPh sb="4" eb="6">
      <t>ハママツ</t>
    </rPh>
    <phoneticPr fontId="3"/>
  </si>
  <si>
    <t>常葉大学富士キャンパス</t>
    <rPh sb="0" eb="2">
      <t>トコハ</t>
    </rPh>
    <rPh sb="2" eb="4">
      <t>ダイガク</t>
    </rPh>
    <rPh sb="4" eb="6">
      <t>フジ</t>
    </rPh>
    <phoneticPr fontId="3"/>
  </si>
  <si>
    <t>豊橋技術科学大学</t>
    <rPh sb="0" eb="2">
      <t>トヨハシ</t>
    </rPh>
    <rPh sb="2" eb="4">
      <t>ギジュツ</t>
    </rPh>
    <rPh sb="4" eb="6">
      <t>カガク</t>
    </rPh>
    <rPh sb="6" eb="8">
      <t>ダイガク</t>
    </rPh>
    <phoneticPr fontId="3"/>
  </si>
  <si>
    <t>名古屋外国語大学</t>
    <rPh sb="0" eb="3">
      <t>ナゴヤ</t>
    </rPh>
    <rPh sb="3" eb="6">
      <t>ガイコクゴ</t>
    </rPh>
    <rPh sb="6" eb="8">
      <t>ダイガク</t>
    </rPh>
    <phoneticPr fontId="3"/>
  </si>
  <si>
    <t>名古屋学院大学</t>
    <rPh sb="0" eb="7">
      <t>ナゴヤガクインダイガク</t>
    </rPh>
    <phoneticPr fontId="3"/>
  </si>
  <si>
    <t>名古屋経済大学</t>
    <rPh sb="0" eb="3">
      <t>ナゴヤ</t>
    </rPh>
    <rPh sb="3" eb="5">
      <t>ケイザイ</t>
    </rPh>
    <rPh sb="5" eb="7">
      <t>ダイガク</t>
    </rPh>
    <phoneticPr fontId="3"/>
  </si>
  <si>
    <t>名古屋工業大学</t>
    <rPh sb="0" eb="3">
      <t>ナゴヤ</t>
    </rPh>
    <rPh sb="3" eb="5">
      <t>コウギョウ</t>
    </rPh>
    <rPh sb="5" eb="7">
      <t>ダイガク</t>
    </rPh>
    <phoneticPr fontId="3"/>
  </si>
  <si>
    <t>名古屋商科大学</t>
    <rPh sb="0" eb="7">
      <t>ナゴヤショウカダイガク</t>
    </rPh>
    <phoneticPr fontId="3"/>
  </si>
  <si>
    <t>名古屋市立大学</t>
    <rPh sb="0" eb="5">
      <t>ナゴヤシリツ</t>
    </rPh>
    <rPh sb="5" eb="7">
      <t>ダイガク</t>
    </rPh>
    <phoneticPr fontId="3"/>
  </si>
  <si>
    <t>名古屋大学</t>
    <rPh sb="0" eb="3">
      <t>ナゴヤ</t>
    </rPh>
    <rPh sb="3" eb="5">
      <t>ダイガク</t>
    </rPh>
    <phoneticPr fontId="3"/>
  </si>
  <si>
    <t>南山大学</t>
    <rPh sb="0" eb="2">
      <t>ナンザン</t>
    </rPh>
    <rPh sb="2" eb="4">
      <t>ダイガク</t>
    </rPh>
    <phoneticPr fontId="3"/>
  </si>
  <si>
    <t>日本大学国際関係学部</t>
    <rPh sb="0" eb="2">
      <t>ニホン</t>
    </rPh>
    <rPh sb="2" eb="4">
      <t>ダイガク</t>
    </rPh>
    <rPh sb="4" eb="6">
      <t>コクサイ</t>
    </rPh>
    <rPh sb="6" eb="8">
      <t>カンケイ</t>
    </rPh>
    <rPh sb="8" eb="10">
      <t>ガクブ</t>
    </rPh>
    <phoneticPr fontId="3"/>
  </si>
  <si>
    <t>日本福祉大学</t>
    <rPh sb="0" eb="6">
      <t>ニホンフクシダイガク</t>
    </rPh>
    <phoneticPr fontId="3"/>
  </si>
  <si>
    <t>浜松医科大学</t>
    <rPh sb="0" eb="2">
      <t>ハママツ</t>
    </rPh>
    <rPh sb="2" eb="4">
      <t>イカ</t>
    </rPh>
    <rPh sb="4" eb="6">
      <t>ダイガク</t>
    </rPh>
    <phoneticPr fontId="3"/>
  </si>
  <si>
    <t>三重大学</t>
    <rPh sb="0" eb="2">
      <t>ミエ</t>
    </rPh>
    <rPh sb="2" eb="4">
      <t>ダイガク</t>
    </rPh>
    <phoneticPr fontId="3"/>
  </si>
  <si>
    <t>名城大学</t>
    <rPh sb="0" eb="2">
      <t>メイジョウ</t>
    </rPh>
    <rPh sb="2" eb="4">
      <t>ダイガク</t>
    </rPh>
    <phoneticPr fontId="3"/>
  </si>
  <si>
    <t>四日市大学</t>
    <rPh sb="0" eb="5">
      <t>ヨッカイチダイガク</t>
    </rPh>
    <phoneticPr fontId="3"/>
  </si>
  <si>
    <t>団体名を選んでください</t>
    <rPh sb="0" eb="2">
      <t>ダンタイ</t>
    </rPh>
    <rPh sb="2" eb="3">
      <t>メイ</t>
    </rPh>
    <rPh sb="4" eb="5">
      <t>エラ</t>
    </rPh>
    <phoneticPr fontId="3"/>
  </si>
  <si>
    <t>登録済み</t>
  </si>
  <si>
    <t>性別を選んでください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</si>
</sst>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_-&quot;¥&quot;* #,##0_-;\-&quot;¥&quot;* #,##0_-;_-&quot;¥&quot;* &quot;-&quot;_-;_-@_-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/>
    <xf numFmtId="177" fontId="8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Protection="1">
      <alignment vertical="center"/>
      <protection locked="0"/>
    </xf>
    <xf numFmtId="0" fontId="2" fillId="3" borderId="1" xfId="0" applyFont="1" applyFill="1" applyBorder="1">
      <alignment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Protection="1">
      <alignment vertical="center"/>
      <protection locked="0"/>
    </xf>
    <xf numFmtId="0" fontId="2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 applyProtection="1">
      <alignment horizontal="left" vertical="center"/>
      <protection locked="0"/>
    </xf>
    <xf numFmtId="1" fontId="2" fillId="6" borderId="1" xfId="0" applyNumberFormat="1" applyFont="1" applyFill="1" applyBorder="1" applyAlignment="1" applyProtection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left" vertical="center"/>
    </xf>
    <xf numFmtId="1" fontId="5" fillId="7" borderId="1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0" fontId="7" fillId="5" borderId="3" xfId="0" applyFont="1" applyFill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6" fillId="6" borderId="3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6" fontId="6" fillId="3" borderId="4" xfId="1" applyFont="1" applyFill="1" applyBorder="1" applyAlignment="1" applyProtection="1">
      <alignment horizontal="center" vertical="center"/>
    </xf>
    <xf numFmtId="176" fontId="6" fillId="6" borderId="4" xfId="0" applyNumberFormat="1" applyFont="1" applyFill="1" applyBorder="1" applyAlignment="1" applyProtection="1">
      <alignment horizontal="center" vertical="center"/>
    </xf>
    <xf numFmtId="6" fontId="6" fillId="3" borderId="4" xfId="0" applyNumberFormat="1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right" vertical="center"/>
    </xf>
    <xf numFmtId="176" fontId="6" fillId="3" borderId="4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0" fontId="6" fillId="6" borderId="4" xfId="0" applyFont="1" applyFill="1" applyBorder="1">
      <alignment vertical="center"/>
    </xf>
    <xf numFmtId="0" fontId="7" fillId="2" borderId="3" xfId="0" applyFont="1" applyFill="1" applyBorder="1" applyAlignment="1">
      <alignment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</cellXfs>
  <cellStyles count="4">
    <cellStyle name="通貨" xfId="1" builtinId="7"/>
    <cellStyle name="通貨 2" xfId="3" xr:uid="{1A00F4DE-E264-4722-9273-79CFD1041552}"/>
    <cellStyle name="標準" xfId="0" builtinId="0"/>
    <cellStyle name="標準 2" xfId="2" xr:uid="{E3D64549-294B-4765-A39D-951629738287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游ゴシック"/>
        <family val="3"/>
        <charset val="128"/>
        <scheme val="minor"/>
      </font>
      <numFmt numFmtId="1" formatCode="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numFmt numFmtId="1" formatCode="0"/>
      <fill>
        <patternFill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numFmt numFmtId="0" formatCode="General"/>
      <fill>
        <patternFill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游ゴシック"/>
        <family val="3"/>
        <charset val="128"/>
        <scheme val="minor"/>
      </font>
      <numFmt numFmtId="1" formatCode="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4"/>
        </patternFill>
      </fill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>
          <fgColor indexed="64"/>
          <bgColor rgb="FF0070C0"/>
        </patternFill>
      </fill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numFmt numFmtId="1" formatCode="0"/>
      <fill>
        <patternFill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numFmt numFmtId="0" formatCode="General"/>
      <fill>
        <patternFill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 patternType="solid">
          <fgColor indexed="64"/>
          <bgColor theme="4"/>
        </patternFill>
      </fill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游ゴシック"/>
        <family val="3"/>
        <charset val="128"/>
        <scheme val="minor"/>
      </font>
      <fill>
        <patternFill>
          <fgColor indexed="64"/>
          <bgColor rgb="FF0070C0"/>
        </patternFill>
      </fill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6F3A3E-D6BB-44A3-BC7D-017E8C68C7B7}" name="テーブル1" displayName="テーブル1" ref="A3:F44" totalsRowCount="1" headerRowDxfId="29" dataDxfId="28" totalsRowDxfId="27">
  <autoFilter ref="A3:F43" xr:uid="{A8C17594-905C-4CB8-9E0B-DA7184E47F73}"/>
  <tableColumns count="6">
    <tableColumn id="1" xr3:uid="{F2A705C7-5F6B-4987-B72E-B9438543A113}" name="ランキング" dataDxfId="26" totalsRowDxfId="17"/>
    <tableColumn id="2" xr3:uid="{DCB7965F-9D12-45B9-B70B-23DF0E1CA211}" name="氏名" dataDxfId="25" totalsRowDxfId="16"/>
    <tableColumn id="3" xr3:uid="{08E5D2D8-A4EA-418E-B75A-3E9C848533BF}" name="役職" dataDxfId="24" totalsRowDxfId="15"/>
    <tableColumn id="4" xr3:uid="{1ABD3B2F-0A41-4A08-8786-656BD5C361B3}" name="学年" dataDxfId="23" totalsRowDxfId="14"/>
    <tableColumn id="5" xr3:uid="{07019ED4-335C-44F4-903C-05A0B830884E}" name="大学名" dataDxfId="22" totalsRowDxfId="13">
      <calculatedColumnFormula>$B$2</calculatedColumnFormula>
    </tableColumn>
    <tableColumn id="6" xr3:uid="{D0FF0209-1BDA-49E1-8AF9-6BA436B376AD}" name="エントリー代" totalsRowFunction="custom" dataDxfId="21" totalsRowDxfId="12">
      <calculatedColumnFormula>IF(OR(テーブル1[[#This Row],[氏名]]="",テーブル1[[#This Row],[役職]]="学連"),0,3500)</calculatedColumnFormula>
      <totalsRowFormula>SUM(テーブル1[エントリー代])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130C15-CB78-4F31-ABD8-9F61DC6C363E}" name="テーブル14" displayName="テーブル14" ref="A3:F44" totalsRowCount="1" headerRowDxfId="20" dataDxfId="19" totalsRowDxfId="18">
  <autoFilter ref="A3:F43" xr:uid="{116EDB56-DAE2-4494-8DFF-B23E2ADEB1E1}"/>
  <tableColumns count="6">
    <tableColumn id="1" xr3:uid="{DA6A7DE9-34F2-4289-9381-DA440969AFE2}" name="ランキング" dataDxfId="10" totalsRowDxfId="5"/>
    <tableColumn id="2" xr3:uid="{B55D1671-31D7-4966-BAE4-6A14EB63F353}" name="氏名" dataDxfId="9" totalsRowDxfId="4"/>
    <tableColumn id="3" xr3:uid="{6C238446-C299-4D6A-98A9-256F151AC424}" name="ペアの種類" dataDxfId="8" totalsRowDxfId="3"/>
    <tableColumn id="4" xr3:uid="{818B057A-D438-4C27-9055-600CAB2A31CD}" name="学年" dataDxfId="11" totalsRowDxfId="2"/>
    <tableColumn id="5" xr3:uid="{0AA68257-E96B-4B5C-BDF7-38573365BFB8}" name="大学名" dataDxfId="7" totalsRowDxfId="1">
      <calculatedColumnFormula>$B$2</calculatedColumnFormula>
    </tableColumn>
    <tableColumn id="6" xr3:uid="{C2AC9217-3B16-497D-96DC-76AFAB61F748}" name="エントリー代" totalsRowFunction="custom" dataDxfId="6" totalsRowDxfId="0">
      <calculatedColumnFormula>IF(OR(テーブル14[[#This Row],[氏名]]="",テーブル14[[#This Row],[ペアの種類]]="学連を含むペア",テーブル14[[#This Row],[ペアの種類]]="他校",),0,1750)</calculatedColumnFormula>
      <totalsRowFormula>SUM(テーブル14[エントリー代])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D720-C060-4336-B526-0C097C19284B}">
  <sheetPr>
    <pageSetUpPr fitToPage="1"/>
  </sheetPr>
  <dimension ref="A1:H45"/>
  <sheetViews>
    <sheetView tabSelected="1" zoomScaleNormal="100" workbookViewId="0">
      <selection activeCell="B2" sqref="B2"/>
    </sheetView>
  </sheetViews>
  <sheetFormatPr defaultRowHeight="20" outlineLevelCol="1" x14ac:dyDescent="0.55000000000000004"/>
  <cols>
    <col min="1" max="1" width="12.83203125" style="1" customWidth="1"/>
    <col min="2" max="2" width="22.58203125" style="1" customWidth="1"/>
    <col min="3" max="4" width="10.58203125" style="1" customWidth="1"/>
    <col min="5" max="5" width="22.58203125" style="2" customWidth="1"/>
    <col min="6" max="6" width="14.83203125" style="4" customWidth="1"/>
    <col min="7" max="7" width="22.58203125" style="1" hidden="1" customWidth="1" outlineLevel="1"/>
    <col min="8" max="8" width="8.6640625" style="6" collapsed="1"/>
    <col min="9" max="16384" width="8.6640625" style="1"/>
  </cols>
  <sheetData>
    <row r="1" spans="1:7" ht="20.5" thickBot="1" x14ac:dyDescent="0.6">
      <c r="A1" s="7"/>
      <c r="B1" s="8" t="s">
        <v>0</v>
      </c>
      <c r="C1" s="8" t="s">
        <v>1</v>
      </c>
      <c r="D1" s="7"/>
      <c r="E1" s="9" t="s">
        <v>2</v>
      </c>
      <c r="F1" s="10" t="s">
        <v>3</v>
      </c>
      <c r="G1" s="1" t="s">
        <v>71</v>
      </c>
    </row>
    <row r="2" spans="1:7" ht="20.5" thickBot="1" x14ac:dyDescent="0.6">
      <c r="A2" s="11"/>
      <c r="B2" s="12" t="s">
        <v>71</v>
      </c>
      <c r="C2" s="51" t="s">
        <v>73</v>
      </c>
      <c r="D2" s="52"/>
      <c r="E2" s="13" t="s">
        <v>4</v>
      </c>
      <c r="F2" s="14" t="s">
        <v>13</v>
      </c>
      <c r="G2" s="5" t="s">
        <v>27</v>
      </c>
    </row>
    <row r="3" spans="1:7" ht="20.5" thickBot="1" x14ac:dyDescent="0.6">
      <c r="A3" s="7" t="s">
        <v>6</v>
      </c>
      <c r="B3" s="15" t="s">
        <v>7</v>
      </c>
      <c r="C3" s="15" t="s">
        <v>14</v>
      </c>
      <c r="D3" s="15" t="s">
        <v>8</v>
      </c>
      <c r="E3" s="16" t="s">
        <v>9</v>
      </c>
      <c r="F3" s="17" t="s">
        <v>10</v>
      </c>
      <c r="G3" s="5" t="s">
        <v>28</v>
      </c>
    </row>
    <row r="4" spans="1:7" ht="20.5" thickBot="1" x14ac:dyDescent="0.6">
      <c r="A4" s="18">
        <v>1</v>
      </c>
      <c r="B4" s="12"/>
      <c r="C4" s="12" t="s">
        <v>11</v>
      </c>
      <c r="D4" s="12"/>
      <c r="E4" s="19" t="str">
        <f t="shared" ref="E4:E43" si="0">$B$2</f>
        <v>団体名を選んでください</v>
      </c>
      <c r="F4" s="20">
        <f>IF(OR(テーブル1[[#This Row],[氏名]]="",テーブル1[[#This Row],[役職]]="学連"),0,3500)</f>
        <v>0</v>
      </c>
      <c r="G4" s="5" t="s">
        <v>29</v>
      </c>
    </row>
    <row r="5" spans="1:7" ht="20.5" thickBot="1" x14ac:dyDescent="0.6">
      <c r="A5" s="11">
        <v>2</v>
      </c>
      <c r="B5" s="12"/>
      <c r="C5" s="12" t="s">
        <v>11</v>
      </c>
      <c r="D5" s="12"/>
      <c r="E5" s="14" t="str">
        <f t="shared" si="0"/>
        <v>団体名を選んでください</v>
      </c>
      <c r="F5" s="21">
        <f>IF(OR(テーブル1[[#This Row],[氏名]]="",テーブル1[[#This Row],[役職]]="学連"),0,3500)</f>
        <v>0</v>
      </c>
      <c r="G5" s="5" t="s">
        <v>30</v>
      </c>
    </row>
    <row r="6" spans="1:7" ht="20.5" thickBot="1" x14ac:dyDescent="0.6">
      <c r="A6" s="18">
        <v>3</v>
      </c>
      <c r="B6" s="12"/>
      <c r="C6" s="12" t="s">
        <v>11</v>
      </c>
      <c r="D6" s="12"/>
      <c r="E6" s="19" t="str">
        <f t="shared" si="0"/>
        <v>団体名を選んでください</v>
      </c>
      <c r="F6" s="20">
        <f>IF(OR(テーブル1[[#This Row],[氏名]]="",テーブル1[[#This Row],[役職]]="学連"),0,3500)</f>
        <v>0</v>
      </c>
      <c r="G6" s="5" t="s">
        <v>31</v>
      </c>
    </row>
    <row r="7" spans="1:7" ht="20.5" thickBot="1" x14ac:dyDescent="0.6">
      <c r="A7" s="11">
        <v>4</v>
      </c>
      <c r="B7" s="12"/>
      <c r="C7" s="12" t="s">
        <v>11</v>
      </c>
      <c r="D7" s="12"/>
      <c r="E7" s="14" t="str">
        <f t="shared" si="0"/>
        <v>団体名を選んでください</v>
      </c>
      <c r="F7" s="21">
        <f>IF(OR(テーブル1[[#This Row],[氏名]]="",テーブル1[[#This Row],[役職]]="学連"),0,3500)</f>
        <v>0</v>
      </c>
      <c r="G7" s="5" t="s">
        <v>32</v>
      </c>
    </row>
    <row r="8" spans="1:7" ht="20.5" thickBot="1" x14ac:dyDescent="0.6">
      <c r="A8" s="18">
        <v>5</v>
      </c>
      <c r="B8" s="12"/>
      <c r="C8" s="12" t="s">
        <v>11</v>
      </c>
      <c r="D8" s="12"/>
      <c r="E8" s="19" t="str">
        <f t="shared" si="0"/>
        <v>団体名を選んでください</v>
      </c>
      <c r="F8" s="20">
        <f>IF(OR(テーブル1[[#This Row],[氏名]]="",テーブル1[[#This Row],[役職]]="学連"),0,3500)</f>
        <v>0</v>
      </c>
      <c r="G8" s="5" t="s">
        <v>33</v>
      </c>
    </row>
    <row r="9" spans="1:7" ht="20.5" thickBot="1" x14ac:dyDescent="0.6">
      <c r="A9" s="11">
        <v>6</v>
      </c>
      <c r="B9" s="12"/>
      <c r="C9" s="12" t="s">
        <v>11</v>
      </c>
      <c r="D9" s="12"/>
      <c r="E9" s="14" t="str">
        <f t="shared" si="0"/>
        <v>団体名を選んでください</v>
      </c>
      <c r="F9" s="21">
        <f>IF(OR(テーブル1[[#This Row],[氏名]]="",テーブル1[[#This Row],[役職]]="学連"),0,3500)</f>
        <v>0</v>
      </c>
      <c r="G9" s="5" t="s">
        <v>34</v>
      </c>
    </row>
    <row r="10" spans="1:7" ht="20.5" thickBot="1" x14ac:dyDescent="0.6">
      <c r="A10" s="18">
        <v>7</v>
      </c>
      <c r="B10" s="12"/>
      <c r="C10" s="12" t="s">
        <v>11</v>
      </c>
      <c r="D10" s="12"/>
      <c r="E10" s="19" t="str">
        <f t="shared" si="0"/>
        <v>団体名を選んでください</v>
      </c>
      <c r="F10" s="20">
        <f>IF(OR(テーブル1[[#This Row],[氏名]]="",テーブル1[[#This Row],[役職]]="学連"),0,3500)</f>
        <v>0</v>
      </c>
      <c r="G10" s="5" t="s">
        <v>35</v>
      </c>
    </row>
    <row r="11" spans="1:7" ht="20.5" thickBot="1" x14ac:dyDescent="0.6">
      <c r="A11" s="11">
        <v>8</v>
      </c>
      <c r="B11" s="12"/>
      <c r="C11" s="12" t="s">
        <v>11</v>
      </c>
      <c r="D11" s="12"/>
      <c r="E11" s="14" t="str">
        <f t="shared" si="0"/>
        <v>団体名を選んでください</v>
      </c>
      <c r="F11" s="21">
        <f>IF(OR(テーブル1[[#This Row],[氏名]]="",テーブル1[[#This Row],[役職]]="学連"),0,3500)</f>
        <v>0</v>
      </c>
      <c r="G11" s="5" t="s">
        <v>36</v>
      </c>
    </row>
    <row r="12" spans="1:7" ht="20.5" thickBot="1" x14ac:dyDescent="0.6">
      <c r="A12" s="18">
        <v>9</v>
      </c>
      <c r="B12" s="12"/>
      <c r="C12" s="12" t="s">
        <v>11</v>
      </c>
      <c r="D12" s="12"/>
      <c r="E12" s="19" t="str">
        <f t="shared" si="0"/>
        <v>団体名を選んでください</v>
      </c>
      <c r="F12" s="20">
        <f>IF(OR(テーブル1[[#This Row],[氏名]]="",テーブル1[[#This Row],[役職]]="学連"),0,3500)</f>
        <v>0</v>
      </c>
      <c r="G12" s="5" t="s">
        <v>37</v>
      </c>
    </row>
    <row r="13" spans="1:7" ht="20.5" thickBot="1" x14ac:dyDescent="0.6">
      <c r="A13" s="11">
        <v>10</v>
      </c>
      <c r="B13" s="12"/>
      <c r="C13" s="12" t="s">
        <v>11</v>
      </c>
      <c r="D13" s="12"/>
      <c r="E13" s="14" t="str">
        <f t="shared" si="0"/>
        <v>団体名を選んでください</v>
      </c>
      <c r="F13" s="21">
        <f>IF(OR(テーブル1[[#This Row],[氏名]]="",テーブル1[[#This Row],[役職]]="学連"),0,3500)</f>
        <v>0</v>
      </c>
      <c r="G13" s="5" t="s">
        <v>38</v>
      </c>
    </row>
    <row r="14" spans="1:7" ht="20.5" thickBot="1" x14ac:dyDescent="0.6">
      <c r="A14" s="18">
        <v>11</v>
      </c>
      <c r="B14" s="12"/>
      <c r="C14" s="12" t="s">
        <v>11</v>
      </c>
      <c r="D14" s="12"/>
      <c r="E14" s="19" t="str">
        <f t="shared" si="0"/>
        <v>団体名を選んでください</v>
      </c>
      <c r="F14" s="20">
        <f>IF(OR(テーブル1[[#This Row],[氏名]]="",テーブル1[[#This Row],[役職]]="学連"),0,3500)</f>
        <v>0</v>
      </c>
      <c r="G14" s="5" t="s">
        <v>39</v>
      </c>
    </row>
    <row r="15" spans="1:7" ht="20.5" thickBot="1" x14ac:dyDescent="0.6">
      <c r="A15" s="11">
        <v>12</v>
      </c>
      <c r="B15" s="12"/>
      <c r="C15" s="12" t="s">
        <v>11</v>
      </c>
      <c r="D15" s="12"/>
      <c r="E15" s="14" t="str">
        <f t="shared" si="0"/>
        <v>団体名を選んでください</v>
      </c>
      <c r="F15" s="21">
        <f>IF(OR(テーブル1[[#This Row],[氏名]]="",テーブル1[[#This Row],[役職]]="学連"),0,3500)</f>
        <v>0</v>
      </c>
      <c r="G15" s="5" t="s">
        <v>40</v>
      </c>
    </row>
    <row r="16" spans="1:7" ht="20.5" thickBot="1" x14ac:dyDescent="0.6">
      <c r="A16" s="18">
        <v>13</v>
      </c>
      <c r="B16" s="12"/>
      <c r="C16" s="12" t="s">
        <v>11</v>
      </c>
      <c r="D16" s="12"/>
      <c r="E16" s="19" t="str">
        <f t="shared" si="0"/>
        <v>団体名を選んでください</v>
      </c>
      <c r="F16" s="20">
        <f>IF(OR(テーブル1[[#This Row],[氏名]]="",テーブル1[[#This Row],[役職]]="学連"),0,3500)</f>
        <v>0</v>
      </c>
      <c r="G16" s="5" t="s">
        <v>41</v>
      </c>
    </row>
    <row r="17" spans="1:7" ht="20.5" thickBot="1" x14ac:dyDescent="0.6">
      <c r="A17" s="11">
        <v>14</v>
      </c>
      <c r="B17" s="12"/>
      <c r="C17" s="12" t="s">
        <v>11</v>
      </c>
      <c r="D17" s="12"/>
      <c r="E17" s="14" t="str">
        <f t="shared" si="0"/>
        <v>団体名を選んでください</v>
      </c>
      <c r="F17" s="21">
        <f>IF(OR(テーブル1[[#This Row],[氏名]]="",テーブル1[[#This Row],[役職]]="学連"),0,3500)</f>
        <v>0</v>
      </c>
      <c r="G17" s="5" t="s">
        <v>42</v>
      </c>
    </row>
    <row r="18" spans="1:7" ht="20.5" thickBot="1" x14ac:dyDescent="0.6">
      <c r="A18" s="18">
        <v>15</v>
      </c>
      <c r="B18" s="12"/>
      <c r="C18" s="12" t="s">
        <v>11</v>
      </c>
      <c r="D18" s="12"/>
      <c r="E18" s="19" t="str">
        <f t="shared" si="0"/>
        <v>団体名を選んでください</v>
      </c>
      <c r="F18" s="20">
        <f>IF(OR(テーブル1[[#This Row],[氏名]]="",テーブル1[[#This Row],[役職]]="学連"),0,3500)</f>
        <v>0</v>
      </c>
      <c r="G18" s="5" t="s">
        <v>43</v>
      </c>
    </row>
    <row r="19" spans="1:7" ht="20.5" thickBot="1" x14ac:dyDescent="0.6">
      <c r="A19" s="11">
        <v>16</v>
      </c>
      <c r="B19" s="12"/>
      <c r="C19" s="12" t="s">
        <v>11</v>
      </c>
      <c r="D19" s="12"/>
      <c r="E19" s="14" t="str">
        <f t="shared" si="0"/>
        <v>団体名を選んでください</v>
      </c>
      <c r="F19" s="21">
        <f>IF(OR(テーブル1[[#This Row],[氏名]]="",テーブル1[[#This Row],[役職]]="学連"),0,3500)</f>
        <v>0</v>
      </c>
      <c r="G19" s="5" t="s">
        <v>44</v>
      </c>
    </row>
    <row r="20" spans="1:7" ht="20.5" thickBot="1" x14ac:dyDescent="0.6">
      <c r="A20" s="18">
        <v>17</v>
      </c>
      <c r="B20" s="12"/>
      <c r="C20" s="12" t="s">
        <v>11</v>
      </c>
      <c r="D20" s="12"/>
      <c r="E20" s="19" t="str">
        <f t="shared" si="0"/>
        <v>団体名を選んでください</v>
      </c>
      <c r="F20" s="20">
        <f>IF(OR(テーブル1[[#This Row],[氏名]]="",テーブル1[[#This Row],[役職]]="学連"),0,3500)</f>
        <v>0</v>
      </c>
      <c r="G20" s="5" t="s">
        <v>45</v>
      </c>
    </row>
    <row r="21" spans="1:7" ht="20.5" thickBot="1" x14ac:dyDescent="0.6">
      <c r="A21" s="11">
        <v>18</v>
      </c>
      <c r="B21" s="12"/>
      <c r="C21" s="12" t="s">
        <v>11</v>
      </c>
      <c r="D21" s="12"/>
      <c r="E21" s="14" t="str">
        <f t="shared" si="0"/>
        <v>団体名を選んでください</v>
      </c>
      <c r="F21" s="21">
        <f>IF(OR(テーブル1[[#This Row],[氏名]]="",テーブル1[[#This Row],[役職]]="学連"),0,3500)</f>
        <v>0</v>
      </c>
      <c r="G21" s="5" t="s">
        <v>46</v>
      </c>
    </row>
    <row r="22" spans="1:7" ht="20.5" thickBot="1" x14ac:dyDescent="0.6">
      <c r="A22" s="18">
        <v>19</v>
      </c>
      <c r="B22" s="12"/>
      <c r="C22" s="12" t="s">
        <v>11</v>
      </c>
      <c r="D22" s="12"/>
      <c r="E22" s="19" t="str">
        <f t="shared" si="0"/>
        <v>団体名を選んでください</v>
      </c>
      <c r="F22" s="20">
        <f>IF(OR(テーブル1[[#This Row],[氏名]]="",テーブル1[[#This Row],[役職]]="学連"),0,3500)</f>
        <v>0</v>
      </c>
      <c r="G22" s="5" t="s">
        <v>47</v>
      </c>
    </row>
    <row r="23" spans="1:7" ht="20.5" thickBot="1" x14ac:dyDescent="0.6">
      <c r="A23" s="11">
        <v>20</v>
      </c>
      <c r="B23" s="12"/>
      <c r="C23" s="12" t="s">
        <v>11</v>
      </c>
      <c r="D23" s="12"/>
      <c r="E23" s="14" t="str">
        <f t="shared" si="0"/>
        <v>団体名を選んでください</v>
      </c>
      <c r="F23" s="21">
        <f>IF(OR(テーブル1[[#This Row],[氏名]]="",テーブル1[[#This Row],[役職]]="学連"),0,3500)</f>
        <v>0</v>
      </c>
      <c r="G23" s="5" t="s">
        <v>48</v>
      </c>
    </row>
    <row r="24" spans="1:7" ht="20.5" thickBot="1" x14ac:dyDescent="0.6">
      <c r="A24" s="18">
        <v>21</v>
      </c>
      <c r="B24" s="12"/>
      <c r="C24" s="12" t="s">
        <v>11</v>
      </c>
      <c r="D24" s="12"/>
      <c r="E24" s="19" t="str">
        <f t="shared" si="0"/>
        <v>団体名を選んでください</v>
      </c>
      <c r="F24" s="20">
        <f>IF(OR(テーブル1[[#This Row],[氏名]]="",テーブル1[[#This Row],[役職]]="学連"),0,3500)</f>
        <v>0</v>
      </c>
      <c r="G24" s="5" t="s">
        <v>49</v>
      </c>
    </row>
    <row r="25" spans="1:7" ht="20.5" thickBot="1" x14ac:dyDescent="0.6">
      <c r="A25" s="11">
        <v>22</v>
      </c>
      <c r="B25" s="12"/>
      <c r="C25" s="12" t="s">
        <v>11</v>
      </c>
      <c r="D25" s="12"/>
      <c r="E25" s="14" t="str">
        <f t="shared" si="0"/>
        <v>団体名を選んでください</v>
      </c>
      <c r="F25" s="21">
        <f>IF(OR(テーブル1[[#This Row],[氏名]]="",テーブル1[[#This Row],[役職]]="学連"),0,3500)</f>
        <v>0</v>
      </c>
      <c r="G25" s="5" t="s">
        <v>50</v>
      </c>
    </row>
    <row r="26" spans="1:7" ht="20.5" thickBot="1" x14ac:dyDescent="0.6">
      <c r="A26" s="18">
        <v>23</v>
      </c>
      <c r="B26" s="12"/>
      <c r="C26" s="12" t="s">
        <v>11</v>
      </c>
      <c r="D26" s="12"/>
      <c r="E26" s="19" t="str">
        <f t="shared" si="0"/>
        <v>団体名を選んでください</v>
      </c>
      <c r="F26" s="20">
        <f>IF(OR(テーブル1[[#This Row],[氏名]]="",テーブル1[[#This Row],[役職]]="学連"),0,3500)</f>
        <v>0</v>
      </c>
      <c r="G26" s="5" t="s">
        <v>51</v>
      </c>
    </row>
    <row r="27" spans="1:7" ht="20.5" thickBot="1" x14ac:dyDescent="0.6">
      <c r="A27" s="11">
        <v>24</v>
      </c>
      <c r="B27" s="12"/>
      <c r="C27" s="12" t="s">
        <v>11</v>
      </c>
      <c r="D27" s="12"/>
      <c r="E27" s="14" t="str">
        <f t="shared" si="0"/>
        <v>団体名を選んでください</v>
      </c>
      <c r="F27" s="21">
        <f>IF(OR(テーブル1[[#This Row],[氏名]]="",テーブル1[[#This Row],[役職]]="学連"),0,3500)</f>
        <v>0</v>
      </c>
      <c r="G27" s="5" t="s">
        <v>52</v>
      </c>
    </row>
    <row r="28" spans="1:7" ht="20.5" thickBot="1" x14ac:dyDescent="0.6">
      <c r="A28" s="18">
        <v>25</v>
      </c>
      <c r="B28" s="12"/>
      <c r="C28" s="12" t="s">
        <v>11</v>
      </c>
      <c r="D28" s="12"/>
      <c r="E28" s="19" t="str">
        <f t="shared" si="0"/>
        <v>団体名を選んでください</v>
      </c>
      <c r="F28" s="20">
        <f>IF(OR(テーブル1[[#This Row],[氏名]]="",テーブル1[[#This Row],[役職]]="学連"),0,3500)</f>
        <v>0</v>
      </c>
      <c r="G28" s="5" t="s">
        <v>53</v>
      </c>
    </row>
    <row r="29" spans="1:7" ht="20.5" thickBot="1" x14ac:dyDescent="0.6">
      <c r="A29" s="11">
        <v>26</v>
      </c>
      <c r="B29" s="12"/>
      <c r="C29" s="12" t="s">
        <v>11</v>
      </c>
      <c r="D29" s="12"/>
      <c r="E29" s="14" t="str">
        <f t="shared" si="0"/>
        <v>団体名を選んでください</v>
      </c>
      <c r="F29" s="21">
        <f>IF(OR(テーブル1[[#This Row],[氏名]]="",テーブル1[[#This Row],[役職]]="学連"),0,3500)</f>
        <v>0</v>
      </c>
      <c r="G29" s="5" t="s">
        <v>54</v>
      </c>
    </row>
    <row r="30" spans="1:7" ht="20.5" thickBot="1" x14ac:dyDescent="0.6">
      <c r="A30" s="18">
        <v>27</v>
      </c>
      <c r="B30" s="12"/>
      <c r="C30" s="12" t="s">
        <v>11</v>
      </c>
      <c r="D30" s="12"/>
      <c r="E30" s="19" t="str">
        <f t="shared" si="0"/>
        <v>団体名を選んでください</v>
      </c>
      <c r="F30" s="20">
        <f>IF(OR(テーブル1[[#This Row],[氏名]]="",テーブル1[[#This Row],[役職]]="学連"),0,3500)</f>
        <v>0</v>
      </c>
      <c r="G30" s="5" t="s">
        <v>55</v>
      </c>
    </row>
    <row r="31" spans="1:7" ht="20.5" thickBot="1" x14ac:dyDescent="0.6">
      <c r="A31" s="11">
        <v>28</v>
      </c>
      <c r="B31" s="12"/>
      <c r="C31" s="12" t="s">
        <v>11</v>
      </c>
      <c r="D31" s="12"/>
      <c r="E31" s="14" t="str">
        <f t="shared" si="0"/>
        <v>団体名を選んでください</v>
      </c>
      <c r="F31" s="21">
        <f>IF(OR(テーブル1[[#This Row],[氏名]]="",テーブル1[[#This Row],[役職]]="学連"),0,3500)</f>
        <v>0</v>
      </c>
      <c r="G31" s="5" t="s">
        <v>56</v>
      </c>
    </row>
    <row r="32" spans="1:7" ht="20.5" thickBot="1" x14ac:dyDescent="0.6">
      <c r="A32" s="18">
        <v>29</v>
      </c>
      <c r="B32" s="12"/>
      <c r="C32" s="12" t="s">
        <v>11</v>
      </c>
      <c r="D32" s="12"/>
      <c r="E32" s="19" t="str">
        <f t="shared" si="0"/>
        <v>団体名を選んでください</v>
      </c>
      <c r="F32" s="20">
        <f>IF(OR(テーブル1[[#This Row],[氏名]]="",テーブル1[[#This Row],[役職]]="学連"),0,3500)</f>
        <v>0</v>
      </c>
      <c r="G32" s="5" t="s">
        <v>57</v>
      </c>
    </row>
    <row r="33" spans="1:7" ht="20.5" thickBot="1" x14ac:dyDescent="0.6">
      <c r="A33" s="11">
        <v>30</v>
      </c>
      <c r="B33" s="12"/>
      <c r="C33" s="12" t="s">
        <v>11</v>
      </c>
      <c r="D33" s="12"/>
      <c r="E33" s="14" t="str">
        <f t="shared" si="0"/>
        <v>団体名を選んでください</v>
      </c>
      <c r="F33" s="21">
        <f>IF(OR(テーブル1[[#This Row],[氏名]]="",テーブル1[[#This Row],[役職]]="学連"),0,3500)</f>
        <v>0</v>
      </c>
      <c r="G33" s="5" t="s">
        <v>58</v>
      </c>
    </row>
    <row r="34" spans="1:7" ht="20.5" thickBot="1" x14ac:dyDescent="0.6">
      <c r="A34" s="18">
        <v>31</v>
      </c>
      <c r="B34" s="12"/>
      <c r="C34" s="12" t="s">
        <v>11</v>
      </c>
      <c r="D34" s="12"/>
      <c r="E34" s="19" t="str">
        <f t="shared" si="0"/>
        <v>団体名を選んでください</v>
      </c>
      <c r="F34" s="20">
        <f>IF(OR(テーブル1[[#This Row],[氏名]]="",テーブル1[[#This Row],[役職]]="学連"),0,3500)</f>
        <v>0</v>
      </c>
      <c r="G34" s="5" t="s">
        <v>59</v>
      </c>
    </row>
    <row r="35" spans="1:7" ht="20.5" thickBot="1" x14ac:dyDescent="0.6">
      <c r="A35" s="11">
        <v>32</v>
      </c>
      <c r="B35" s="12"/>
      <c r="C35" s="12" t="s">
        <v>11</v>
      </c>
      <c r="D35" s="12"/>
      <c r="E35" s="14" t="str">
        <f t="shared" si="0"/>
        <v>団体名を選んでください</v>
      </c>
      <c r="F35" s="21">
        <f>IF(OR(テーブル1[[#This Row],[氏名]]="",テーブル1[[#This Row],[役職]]="学連"),0,3500)</f>
        <v>0</v>
      </c>
      <c r="G35" s="5" t="s">
        <v>60</v>
      </c>
    </row>
    <row r="36" spans="1:7" ht="20.5" thickBot="1" x14ac:dyDescent="0.6">
      <c r="A36" s="18">
        <v>33</v>
      </c>
      <c r="B36" s="12"/>
      <c r="C36" s="12" t="s">
        <v>11</v>
      </c>
      <c r="D36" s="12"/>
      <c r="E36" s="19" t="str">
        <f t="shared" si="0"/>
        <v>団体名を選んでください</v>
      </c>
      <c r="F36" s="20">
        <f>IF(OR(テーブル1[[#This Row],[氏名]]="",テーブル1[[#This Row],[役職]]="学連"),0,3500)</f>
        <v>0</v>
      </c>
      <c r="G36" s="5" t="s">
        <v>61</v>
      </c>
    </row>
    <row r="37" spans="1:7" ht="20.5" thickBot="1" x14ac:dyDescent="0.6">
      <c r="A37" s="11">
        <v>34</v>
      </c>
      <c r="B37" s="12"/>
      <c r="C37" s="12" t="s">
        <v>11</v>
      </c>
      <c r="D37" s="12"/>
      <c r="E37" s="14" t="str">
        <f t="shared" si="0"/>
        <v>団体名を選んでください</v>
      </c>
      <c r="F37" s="21">
        <f>IF(OR(テーブル1[[#This Row],[氏名]]="",テーブル1[[#This Row],[役職]]="学連"),0,3500)</f>
        <v>0</v>
      </c>
      <c r="G37" s="5" t="s">
        <v>62</v>
      </c>
    </row>
    <row r="38" spans="1:7" ht="20.5" thickBot="1" x14ac:dyDescent="0.6">
      <c r="A38" s="18">
        <v>35</v>
      </c>
      <c r="B38" s="12"/>
      <c r="C38" s="12" t="s">
        <v>11</v>
      </c>
      <c r="D38" s="12"/>
      <c r="E38" s="19" t="str">
        <f t="shared" si="0"/>
        <v>団体名を選んでください</v>
      </c>
      <c r="F38" s="20">
        <f>IF(OR(テーブル1[[#This Row],[氏名]]="",テーブル1[[#This Row],[役職]]="学連"),0,3500)</f>
        <v>0</v>
      </c>
      <c r="G38" s="5" t="s">
        <v>63</v>
      </c>
    </row>
    <row r="39" spans="1:7" ht="20.5" thickBot="1" x14ac:dyDescent="0.6">
      <c r="A39" s="11">
        <v>36</v>
      </c>
      <c r="B39" s="12"/>
      <c r="C39" s="12" t="s">
        <v>11</v>
      </c>
      <c r="D39" s="12"/>
      <c r="E39" s="14" t="str">
        <f t="shared" si="0"/>
        <v>団体名を選んでください</v>
      </c>
      <c r="F39" s="21">
        <f>IF(OR(テーブル1[[#This Row],[氏名]]="",テーブル1[[#This Row],[役職]]="学連"),0,3500)</f>
        <v>0</v>
      </c>
      <c r="G39" s="5" t="s">
        <v>64</v>
      </c>
    </row>
    <row r="40" spans="1:7" ht="20.5" thickBot="1" x14ac:dyDescent="0.6">
      <c r="A40" s="18">
        <v>37</v>
      </c>
      <c r="B40" s="12"/>
      <c r="C40" s="12"/>
      <c r="D40" s="12"/>
      <c r="E40" s="19" t="str">
        <f>$B$2</f>
        <v>団体名を選んでください</v>
      </c>
      <c r="F40" s="20">
        <f>IF(OR(テーブル1[[#This Row],[氏名]]="",テーブル1[[#This Row],[役職]]="学連"),0,3500)</f>
        <v>0</v>
      </c>
      <c r="G40" s="5" t="s">
        <v>65</v>
      </c>
    </row>
    <row r="41" spans="1:7" ht="20.5" thickBot="1" x14ac:dyDescent="0.6">
      <c r="A41" s="11">
        <v>38</v>
      </c>
      <c r="B41" s="12"/>
      <c r="C41" s="12"/>
      <c r="D41" s="12"/>
      <c r="E41" s="14" t="str">
        <f>$B$2</f>
        <v>団体名を選んでください</v>
      </c>
      <c r="F41" s="21">
        <f>IF(OR(テーブル1[[#This Row],[氏名]]="",テーブル1[[#This Row],[役職]]="学連"),0,3500)</f>
        <v>0</v>
      </c>
      <c r="G41" s="5" t="s">
        <v>66</v>
      </c>
    </row>
    <row r="42" spans="1:7" ht="20.5" thickBot="1" x14ac:dyDescent="0.6">
      <c r="A42" s="18">
        <v>39</v>
      </c>
      <c r="B42" s="12"/>
      <c r="C42" s="12"/>
      <c r="D42" s="12"/>
      <c r="E42" s="19" t="str">
        <f>$B$2</f>
        <v>団体名を選んでください</v>
      </c>
      <c r="F42" s="20">
        <f>IF(OR(テーブル1[[#This Row],[氏名]]="",テーブル1[[#This Row],[役職]]="学連"),0,3500)</f>
        <v>0</v>
      </c>
      <c r="G42" s="5" t="s">
        <v>67</v>
      </c>
    </row>
    <row r="43" spans="1:7" ht="20.5" thickBot="1" x14ac:dyDescent="0.6">
      <c r="A43" s="11">
        <v>40</v>
      </c>
      <c r="B43" s="12"/>
      <c r="C43" s="12" t="s">
        <v>11</v>
      </c>
      <c r="D43" s="12"/>
      <c r="E43" s="14" t="str">
        <f t="shared" si="0"/>
        <v>団体名を選んでください</v>
      </c>
      <c r="F43" s="21">
        <f>IF(OR(テーブル1[[#This Row],[氏名]]="",テーブル1[[#This Row],[役職]]="学連"),0,3500)</f>
        <v>0</v>
      </c>
      <c r="G43" s="5" t="s">
        <v>68</v>
      </c>
    </row>
    <row r="44" spans="1:7" ht="20.5" thickBot="1" x14ac:dyDescent="0.6">
      <c r="A44" s="22"/>
      <c r="B44" s="22"/>
      <c r="C44" s="22"/>
      <c r="D44" s="22"/>
      <c r="E44" s="23"/>
      <c r="F44" s="24">
        <f>SUM(テーブル1[エントリー代])</f>
        <v>0</v>
      </c>
      <c r="G44" s="5" t="s">
        <v>69</v>
      </c>
    </row>
    <row r="45" spans="1:7" x14ac:dyDescent="0.55000000000000004">
      <c r="G45" s="5" t="s">
        <v>70</v>
      </c>
    </row>
  </sheetData>
  <sheetProtection algorithmName="SHA-512" hashValue="CIS+I0fMMaAySSZvo+eZYnfEot2cxl+gxKS1pkwslwpXEaM0uJ60j5US2WvMd4+kUWj1IPx8tVJkYea8Z6u04A==" saltValue="yV+ALFxKcNAqUveSBFpSGA==" spinCount="100000" sheet="1"/>
  <mergeCells count="1">
    <mergeCell ref="C2:D2"/>
  </mergeCells>
  <phoneticPr fontId="3"/>
  <dataValidations count="4">
    <dataValidation type="list" allowBlank="1" showInputMessage="1" showErrorMessage="1" sqref="D4:D43" xr:uid="{F1C60647-CA3C-41C1-865B-E6CDB1E30B4F}">
      <formula1>"1,2,3,4,5,6"</formula1>
    </dataValidation>
    <dataValidation type="list" allowBlank="1" showInputMessage="1" showErrorMessage="1" sqref="C5:C43 C4" xr:uid="{690E2A62-24C2-4A34-BF17-3379936E699D}">
      <formula1>"　,学連"</formula1>
    </dataValidation>
    <dataValidation type="list" allowBlank="1" showInputMessage="1" showErrorMessage="1" sqref="C2" xr:uid="{9FEE831A-7B7B-4D30-A134-0869A786D239}">
      <formula1>"性別を選んでください,男子,女子"</formula1>
    </dataValidation>
    <dataValidation type="list" allowBlank="1" showInputMessage="1" showErrorMessage="1" sqref="B2" xr:uid="{07F6DE57-5FE1-43D6-B6B7-10F5CAA99CC1}">
      <formula1>$G$1:$G$45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2FD-0686-40FC-9313-B867EF0E471F}">
  <sheetPr>
    <pageSetUpPr fitToPage="1"/>
  </sheetPr>
  <dimension ref="A1:F44"/>
  <sheetViews>
    <sheetView zoomScaleNormal="100" workbookViewId="0">
      <selection activeCell="B2" sqref="B2"/>
    </sheetView>
  </sheetViews>
  <sheetFormatPr defaultRowHeight="20" x14ac:dyDescent="0.55000000000000004"/>
  <cols>
    <col min="1" max="1" width="12.83203125" style="1" customWidth="1"/>
    <col min="2" max="2" width="23.1640625" style="1" customWidth="1"/>
    <col min="3" max="3" width="14.58203125" style="1" customWidth="1"/>
    <col min="4" max="4" width="7.58203125" style="1" customWidth="1"/>
    <col min="5" max="5" width="22.58203125" style="2" customWidth="1"/>
    <col min="6" max="6" width="14.83203125" style="4" customWidth="1"/>
    <col min="7" max="16384" width="8.6640625" style="1"/>
  </cols>
  <sheetData>
    <row r="1" spans="1:6" ht="20.5" thickBot="1" x14ac:dyDescent="0.6">
      <c r="A1" s="7"/>
      <c r="B1" s="8" t="s">
        <v>0</v>
      </c>
      <c r="C1" s="8" t="s">
        <v>1</v>
      </c>
      <c r="D1" s="7"/>
      <c r="E1" s="9" t="s">
        <v>2</v>
      </c>
      <c r="F1" s="10" t="s">
        <v>3</v>
      </c>
    </row>
    <row r="2" spans="1:6" ht="20" customHeight="1" thickBot="1" x14ac:dyDescent="0.6">
      <c r="A2" s="11"/>
      <c r="B2" s="25" t="s">
        <v>71</v>
      </c>
      <c r="C2" s="51" t="s">
        <v>73</v>
      </c>
      <c r="D2" s="52"/>
      <c r="E2" s="13" t="s">
        <v>4</v>
      </c>
      <c r="F2" s="14" t="s">
        <v>5</v>
      </c>
    </row>
    <row r="3" spans="1:6" ht="20" customHeight="1" thickBot="1" x14ac:dyDescent="0.6">
      <c r="A3" s="7" t="s">
        <v>6</v>
      </c>
      <c r="B3" s="15" t="s">
        <v>7</v>
      </c>
      <c r="C3" s="15" t="s">
        <v>12</v>
      </c>
      <c r="D3" s="15" t="s">
        <v>8</v>
      </c>
      <c r="E3" s="16" t="s">
        <v>9</v>
      </c>
      <c r="F3" s="17" t="s">
        <v>10</v>
      </c>
    </row>
    <row r="4" spans="1:6" ht="20" customHeight="1" thickBot="1" x14ac:dyDescent="0.6">
      <c r="A4" s="18">
        <v>1</v>
      </c>
      <c r="B4" s="12"/>
      <c r="C4" s="12" t="s">
        <v>11</v>
      </c>
      <c r="D4" s="25"/>
      <c r="E4" s="19" t="str">
        <f t="shared" ref="E4:E43" si="0">$B$2</f>
        <v>団体名を選んでください</v>
      </c>
      <c r="F4" s="20">
        <f>IF(OR(テーブル14[[#This Row],[氏名]]="",テーブル14[[#This Row],[ペアの種類]]="学連を含むペア",テーブル14[[#This Row],[ペアの種類]]="他校",),0,1750)</f>
        <v>0</v>
      </c>
    </row>
    <row r="5" spans="1:6" ht="20" customHeight="1" thickBot="1" x14ac:dyDescent="0.6">
      <c r="A5" s="11">
        <v>1</v>
      </c>
      <c r="B5" s="12"/>
      <c r="C5" s="12" t="s">
        <v>11</v>
      </c>
      <c r="D5" s="25"/>
      <c r="E5" s="14" t="str">
        <f t="shared" si="0"/>
        <v>団体名を選んでください</v>
      </c>
      <c r="F5" s="21">
        <f>IF(OR(テーブル14[[#This Row],[氏名]]="",テーブル14[[#This Row],[ペアの種類]]="学連を含むペア",テーブル14[[#This Row],[ペアの種類]]="他校",),0,1750)</f>
        <v>0</v>
      </c>
    </row>
    <row r="6" spans="1:6" ht="20" customHeight="1" thickBot="1" x14ac:dyDescent="0.6">
      <c r="A6" s="18">
        <v>2</v>
      </c>
      <c r="B6" s="12"/>
      <c r="C6" s="12"/>
      <c r="D6" s="25"/>
      <c r="E6" s="19" t="str">
        <f t="shared" si="0"/>
        <v>団体名を選んでください</v>
      </c>
      <c r="F6" s="20">
        <f>IF(OR(テーブル14[[#This Row],[氏名]]="",テーブル14[[#This Row],[ペアの種類]]="学連を含むペア",テーブル14[[#This Row],[ペアの種類]]="他校",),0,1750)</f>
        <v>0</v>
      </c>
    </row>
    <row r="7" spans="1:6" ht="20" customHeight="1" thickBot="1" x14ac:dyDescent="0.6">
      <c r="A7" s="11">
        <v>2</v>
      </c>
      <c r="B7" s="12"/>
      <c r="C7" s="12"/>
      <c r="D7" s="25"/>
      <c r="E7" s="14" t="str">
        <f t="shared" si="0"/>
        <v>団体名を選んでください</v>
      </c>
      <c r="F7" s="21">
        <f>IF(OR(テーブル14[[#This Row],[氏名]]="",テーブル14[[#This Row],[ペアの種類]]="学連を含むペア",テーブル14[[#This Row],[ペアの種類]]="他校",),0,1750)</f>
        <v>0</v>
      </c>
    </row>
    <row r="8" spans="1:6" ht="20" customHeight="1" thickBot="1" x14ac:dyDescent="0.6">
      <c r="A8" s="18">
        <v>3</v>
      </c>
      <c r="B8" s="12"/>
      <c r="C8" s="12"/>
      <c r="D8" s="25"/>
      <c r="E8" s="19" t="str">
        <f t="shared" si="0"/>
        <v>団体名を選んでください</v>
      </c>
      <c r="F8" s="20">
        <f>IF(OR(テーブル14[[#This Row],[氏名]]="",テーブル14[[#This Row],[ペアの種類]]="学連を含むペア",テーブル14[[#This Row],[ペアの種類]]="他校",),0,1750)</f>
        <v>0</v>
      </c>
    </row>
    <row r="9" spans="1:6" ht="20" customHeight="1" thickBot="1" x14ac:dyDescent="0.6">
      <c r="A9" s="11">
        <v>3</v>
      </c>
      <c r="B9" s="12"/>
      <c r="C9" s="12"/>
      <c r="D9" s="25"/>
      <c r="E9" s="14" t="str">
        <f t="shared" si="0"/>
        <v>団体名を選んでください</v>
      </c>
      <c r="F9" s="21">
        <f>IF(OR(テーブル14[[#This Row],[氏名]]="",テーブル14[[#This Row],[ペアの種類]]="学連を含むペア",テーブル14[[#This Row],[ペアの種類]]="他校",),0,1750)</f>
        <v>0</v>
      </c>
    </row>
    <row r="10" spans="1:6" ht="20" customHeight="1" thickBot="1" x14ac:dyDescent="0.6">
      <c r="A10" s="18">
        <v>4</v>
      </c>
      <c r="B10" s="12"/>
      <c r="C10" s="12"/>
      <c r="D10" s="25"/>
      <c r="E10" s="19" t="str">
        <f t="shared" si="0"/>
        <v>団体名を選んでください</v>
      </c>
      <c r="F10" s="20">
        <f>IF(OR(テーブル14[[#This Row],[氏名]]="",テーブル14[[#This Row],[ペアの種類]]="学連を含むペア",テーブル14[[#This Row],[ペアの種類]]="他校",),0,1750)</f>
        <v>0</v>
      </c>
    </row>
    <row r="11" spans="1:6" ht="20" customHeight="1" thickBot="1" x14ac:dyDescent="0.6">
      <c r="A11" s="11">
        <v>4</v>
      </c>
      <c r="B11" s="12"/>
      <c r="C11" s="12"/>
      <c r="D11" s="25"/>
      <c r="E11" s="14" t="str">
        <f t="shared" si="0"/>
        <v>団体名を選んでください</v>
      </c>
      <c r="F11" s="21">
        <f>IF(OR(テーブル14[[#This Row],[氏名]]="",テーブル14[[#This Row],[ペアの種類]]="学連を含むペア",テーブル14[[#This Row],[ペアの種類]]="他校",),0,1750)</f>
        <v>0</v>
      </c>
    </row>
    <row r="12" spans="1:6" ht="20" customHeight="1" thickBot="1" x14ac:dyDescent="0.6">
      <c r="A12" s="18">
        <v>5</v>
      </c>
      <c r="B12" s="12"/>
      <c r="C12" s="12"/>
      <c r="D12" s="25"/>
      <c r="E12" s="19" t="str">
        <f t="shared" si="0"/>
        <v>団体名を選んでください</v>
      </c>
      <c r="F12" s="20">
        <f>IF(OR(テーブル14[[#This Row],[氏名]]="",テーブル14[[#This Row],[ペアの種類]]="学連を含むペア",テーブル14[[#This Row],[ペアの種類]]="他校",),0,1750)</f>
        <v>0</v>
      </c>
    </row>
    <row r="13" spans="1:6" ht="20" customHeight="1" thickBot="1" x14ac:dyDescent="0.6">
      <c r="A13" s="11">
        <v>5</v>
      </c>
      <c r="B13" s="12"/>
      <c r="C13" s="12"/>
      <c r="D13" s="25"/>
      <c r="E13" s="14" t="str">
        <f t="shared" si="0"/>
        <v>団体名を選んでください</v>
      </c>
      <c r="F13" s="21">
        <f>IF(OR(テーブル14[[#This Row],[氏名]]="",テーブル14[[#This Row],[ペアの種類]]="学連を含むペア",テーブル14[[#This Row],[ペアの種類]]="他校",),0,1750)</f>
        <v>0</v>
      </c>
    </row>
    <row r="14" spans="1:6" ht="20" customHeight="1" thickBot="1" x14ac:dyDescent="0.6">
      <c r="A14" s="18">
        <v>6</v>
      </c>
      <c r="B14" s="12"/>
      <c r="C14" s="12"/>
      <c r="D14" s="25"/>
      <c r="E14" s="19" t="str">
        <f t="shared" si="0"/>
        <v>団体名を選んでください</v>
      </c>
      <c r="F14" s="20">
        <f>IF(OR(テーブル14[[#This Row],[氏名]]="",テーブル14[[#This Row],[ペアの種類]]="学連を含むペア",テーブル14[[#This Row],[ペアの種類]]="他校",),0,1750)</f>
        <v>0</v>
      </c>
    </row>
    <row r="15" spans="1:6" ht="20" customHeight="1" thickBot="1" x14ac:dyDescent="0.6">
      <c r="A15" s="11">
        <v>6</v>
      </c>
      <c r="B15" s="12"/>
      <c r="C15" s="12"/>
      <c r="D15" s="25"/>
      <c r="E15" s="14" t="str">
        <f t="shared" si="0"/>
        <v>団体名を選んでください</v>
      </c>
      <c r="F15" s="21">
        <f>IF(OR(テーブル14[[#This Row],[氏名]]="",テーブル14[[#This Row],[ペアの種類]]="学連を含むペア",テーブル14[[#This Row],[ペアの種類]]="他校",),0,1750)</f>
        <v>0</v>
      </c>
    </row>
    <row r="16" spans="1:6" ht="20" customHeight="1" thickBot="1" x14ac:dyDescent="0.6">
      <c r="A16" s="18">
        <v>7</v>
      </c>
      <c r="B16" s="12"/>
      <c r="C16" s="12"/>
      <c r="D16" s="25"/>
      <c r="E16" s="19" t="str">
        <f t="shared" si="0"/>
        <v>団体名を選んでください</v>
      </c>
      <c r="F16" s="20">
        <f>IF(OR(テーブル14[[#This Row],[氏名]]="",テーブル14[[#This Row],[ペアの種類]]="学連を含むペア",テーブル14[[#This Row],[ペアの種類]]="他校",),0,1750)</f>
        <v>0</v>
      </c>
    </row>
    <row r="17" spans="1:6" ht="20" customHeight="1" thickBot="1" x14ac:dyDescent="0.6">
      <c r="A17" s="11">
        <v>7</v>
      </c>
      <c r="B17" s="12"/>
      <c r="C17" s="12"/>
      <c r="D17" s="25"/>
      <c r="E17" s="14" t="str">
        <f t="shared" si="0"/>
        <v>団体名を選んでください</v>
      </c>
      <c r="F17" s="21">
        <f>IF(OR(テーブル14[[#This Row],[氏名]]="",テーブル14[[#This Row],[ペアの種類]]="学連を含むペア",テーブル14[[#This Row],[ペアの種類]]="他校",),0,1750)</f>
        <v>0</v>
      </c>
    </row>
    <row r="18" spans="1:6" ht="20" customHeight="1" thickBot="1" x14ac:dyDescent="0.6">
      <c r="A18" s="18">
        <v>8</v>
      </c>
      <c r="B18" s="12"/>
      <c r="C18" s="12"/>
      <c r="D18" s="25"/>
      <c r="E18" s="19" t="str">
        <f t="shared" si="0"/>
        <v>団体名を選んでください</v>
      </c>
      <c r="F18" s="20">
        <f>IF(OR(テーブル14[[#This Row],[氏名]]="",テーブル14[[#This Row],[ペアの種類]]="学連を含むペア",テーブル14[[#This Row],[ペアの種類]]="他校",),0,1750)</f>
        <v>0</v>
      </c>
    </row>
    <row r="19" spans="1:6" ht="20" customHeight="1" thickBot="1" x14ac:dyDescent="0.6">
      <c r="A19" s="11">
        <v>8</v>
      </c>
      <c r="B19" s="12"/>
      <c r="C19" s="12"/>
      <c r="D19" s="25"/>
      <c r="E19" s="14" t="str">
        <f t="shared" si="0"/>
        <v>団体名を選んでください</v>
      </c>
      <c r="F19" s="21">
        <f>IF(OR(テーブル14[[#This Row],[氏名]]="",テーブル14[[#This Row],[ペアの種類]]="学連を含むペア",テーブル14[[#This Row],[ペアの種類]]="他校",),0,1750)</f>
        <v>0</v>
      </c>
    </row>
    <row r="20" spans="1:6" ht="20" customHeight="1" thickBot="1" x14ac:dyDescent="0.6">
      <c r="A20" s="18">
        <v>9</v>
      </c>
      <c r="B20" s="12"/>
      <c r="C20" s="12"/>
      <c r="D20" s="25"/>
      <c r="E20" s="19" t="str">
        <f t="shared" si="0"/>
        <v>団体名を選んでください</v>
      </c>
      <c r="F20" s="20">
        <f>IF(OR(テーブル14[[#This Row],[氏名]]="",テーブル14[[#This Row],[ペアの種類]]="学連を含むペア",テーブル14[[#This Row],[ペアの種類]]="他校",),0,1750)</f>
        <v>0</v>
      </c>
    </row>
    <row r="21" spans="1:6" ht="20" customHeight="1" thickBot="1" x14ac:dyDescent="0.6">
      <c r="A21" s="11">
        <v>9</v>
      </c>
      <c r="B21" s="12"/>
      <c r="C21" s="12"/>
      <c r="D21" s="25"/>
      <c r="E21" s="14" t="str">
        <f t="shared" si="0"/>
        <v>団体名を選んでください</v>
      </c>
      <c r="F21" s="21">
        <f>IF(OR(テーブル14[[#This Row],[氏名]]="",テーブル14[[#This Row],[ペアの種類]]="学連を含むペア",テーブル14[[#This Row],[ペアの種類]]="他校",),0,1750)</f>
        <v>0</v>
      </c>
    </row>
    <row r="22" spans="1:6" ht="20" customHeight="1" thickBot="1" x14ac:dyDescent="0.6">
      <c r="A22" s="18">
        <v>10</v>
      </c>
      <c r="B22" s="12"/>
      <c r="C22" s="12"/>
      <c r="D22" s="25"/>
      <c r="E22" s="19" t="str">
        <f t="shared" si="0"/>
        <v>団体名を選んでください</v>
      </c>
      <c r="F22" s="20">
        <f>IF(OR(テーブル14[[#This Row],[氏名]]="",テーブル14[[#This Row],[ペアの種類]]="学連を含むペア",テーブル14[[#This Row],[ペアの種類]]="他校",),0,1750)</f>
        <v>0</v>
      </c>
    </row>
    <row r="23" spans="1:6" ht="20" customHeight="1" thickBot="1" x14ac:dyDescent="0.6">
      <c r="A23" s="11">
        <v>10</v>
      </c>
      <c r="B23" s="12"/>
      <c r="C23" s="12"/>
      <c r="D23" s="25"/>
      <c r="E23" s="14" t="str">
        <f t="shared" si="0"/>
        <v>団体名を選んでください</v>
      </c>
      <c r="F23" s="21">
        <f>IF(OR(テーブル14[[#This Row],[氏名]]="",テーブル14[[#This Row],[ペアの種類]]="学連を含むペア",テーブル14[[#This Row],[ペアの種類]]="他校",),0,1750)</f>
        <v>0</v>
      </c>
    </row>
    <row r="24" spans="1:6" ht="20" customHeight="1" thickBot="1" x14ac:dyDescent="0.6">
      <c r="A24" s="18">
        <v>11</v>
      </c>
      <c r="B24" s="12"/>
      <c r="C24" s="12"/>
      <c r="D24" s="25"/>
      <c r="E24" s="19" t="str">
        <f t="shared" si="0"/>
        <v>団体名を選んでください</v>
      </c>
      <c r="F24" s="20">
        <f>IF(OR(テーブル14[[#This Row],[氏名]]="",テーブル14[[#This Row],[ペアの種類]]="学連を含むペア",テーブル14[[#This Row],[ペアの種類]]="他校",),0,1750)</f>
        <v>0</v>
      </c>
    </row>
    <row r="25" spans="1:6" ht="20" customHeight="1" thickBot="1" x14ac:dyDescent="0.6">
      <c r="A25" s="11">
        <v>11</v>
      </c>
      <c r="B25" s="12"/>
      <c r="C25" s="12"/>
      <c r="D25" s="25"/>
      <c r="E25" s="14" t="str">
        <f t="shared" si="0"/>
        <v>団体名を選んでください</v>
      </c>
      <c r="F25" s="21">
        <f>IF(OR(テーブル14[[#This Row],[氏名]]="",テーブル14[[#This Row],[ペアの種類]]="学連を含むペア",テーブル14[[#This Row],[ペアの種類]]="他校",),0,1750)</f>
        <v>0</v>
      </c>
    </row>
    <row r="26" spans="1:6" ht="20" customHeight="1" thickBot="1" x14ac:dyDescent="0.6">
      <c r="A26" s="18">
        <v>12</v>
      </c>
      <c r="B26" s="12"/>
      <c r="C26" s="12"/>
      <c r="D26" s="25"/>
      <c r="E26" s="19" t="str">
        <f t="shared" si="0"/>
        <v>団体名を選んでください</v>
      </c>
      <c r="F26" s="20">
        <f>IF(OR(テーブル14[[#This Row],[氏名]]="",テーブル14[[#This Row],[ペアの種類]]="学連を含むペア",テーブル14[[#This Row],[ペアの種類]]="他校",),0,1750)</f>
        <v>0</v>
      </c>
    </row>
    <row r="27" spans="1:6" ht="20" customHeight="1" thickBot="1" x14ac:dyDescent="0.6">
      <c r="A27" s="11">
        <v>12</v>
      </c>
      <c r="B27" s="12"/>
      <c r="C27" s="12"/>
      <c r="D27" s="25"/>
      <c r="E27" s="14" t="str">
        <f t="shared" si="0"/>
        <v>団体名を選んでください</v>
      </c>
      <c r="F27" s="21">
        <f>IF(OR(テーブル14[[#This Row],[氏名]]="",テーブル14[[#This Row],[ペアの種類]]="学連を含むペア",テーブル14[[#This Row],[ペアの種類]]="他校",),0,1750)</f>
        <v>0</v>
      </c>
    </row>
    <row r="28" spans="1:6" ht="20" customHeight="1" thickBot="1" x14ac:dyDescent="0.6">
      <c r="A28" s="18">
        <v>13</v>
      </c>
      <c r="B28" s="12"/>
      <c r="C28" s="12"/>
      <c r="D28" s="25"/>
      <c r="E28" s="19" t="str">
        <f t="shared" si="0"/>
        <v>団体名を選んでください</v>
      </c>
      <c r="F28" s="20">
        <f>IF(OR(テーブル14[[#This Row],[氏名]]="",テーブル14[[#This Row],[ペアの種類]]="学連を含むペア",テーブル14[[#This Row],[ペアの種類]]="他校",),0,1750)</f>
        <v>0</v>
      </c>
    </row>
    <row r="29" spans="1:6" ht="20" customHeight="1" thickBot="1" x14ac:dyDescent="0.6">
      <c r="A29" s="11">
        <v>13</v>
      </c>
      <c r="B29" s="12"/>
      <c r="C29" s="12"/>
      <c r="D29" s="25"/>
      <c r="E29" s="14" t="str">
        <f t="shared" si="0"/>
        <v>団体名を選んでください</v>
      </c>
      <c r="F29" s="21">
        <f>IF(OR(テーブル14[[#This Row],[氏名]]="",テーブル14[[#This Row],[ペアの種類]]="学連を含むペア",テーブル14[[#This Row],[ペアの種類]]="他校",),0,1750)</f>
        <v>0</v>
      </c>
    </row>
    <row r="30" spans="1:6" ht="20" customHeight="1" thickBot="1" x14ac:dyDescent="0.6">
      <c r="A30" s="18">
        <v>14</v>
      </c>
      <c r="B30" s="12"/>
      <c r="C30" s="12"/>
      <c r="D30" s="25"/>
      <c r="E30" s="19" t="str">
        <f t="shared" si="0"/>
        <v>団体名を選んでください</v>
      </c>
      <c r="F30" s="20">
        <f>IF(OR(テーブル14[[#This Row],[氏名]]="",テーブル14[[#This Row],[ペアの種類]]="学連を含むペア",テーブル14[[#This Row],[ペアの種類]]="他校",),0,1750)</f>
        <v>0</v>
      </c>
    </row>
    <row r="31" spans="1:6" ht="20" customHeight="1" thickBot="1" x14ac:dyDescent="0.6">
      <c r="A31" s="11">
        <v>14</v>
      </c>
      <c r="B31" s="12"/>
      <c r="C31" s="12"/>
      <c r="D31" s="25"/>
      <c r="E31" s="14" t="str">
        <f t="shared" si="0"/>
        <v>団体名を選んでください</v>
      </c>
      <c r="F31" s="21">
        <f>IF(OR(テーブル14[[#This Row],[氏名]]="",テーブル14[[#This Row],[ペアの種類]]="学連を含むペア",テーブル14[[#This Row],[ペアの種類]]="他校",),0,1750)</f>
        <v>0</v>
      </c>
    </row>
    <row r="32" spans="1:6" ht="20" customHeight="1" thickBot="1" x14ac:dyDescent="0.6">
      <c r="A32" s="18">
        <v>15</v>
      </c>
      <c r="B32" s="12"/>
      <c r="C32" s="12"/>
      <c r="D32" s="25"/>
      <c r="E32" s="19" t="str">
        <f t="shared" si="0"/>
        <v>団体名を選んでください</v>
      </c>
      <c r="F32" s="20">
        <f>IF(OR(テーブル14[[#This Row],[氏名]]="",テーブル14[[#This Row],[ペアの種類]]="学連を含むペア",テーブル14[[#This Row],[ペアの種類]]="他校",),0,1750)</f>
        <v>0</v>
      </c>
    </row>
    <row r="33" spans="1:6" ht="20" customHeight="1" thickBot="1" x14ac:dyDescent="0.6">
      <c r="A33" s="11">
        <v>15</v>
      </c>
      <c r="B33" s="12"/>
      <c r="C33" s="12"/>
      <c r="D33" s="25"/>
      <c r="E33" s="14" t="str">
        <f t="shared" si="0"/>
        <v>団体名を選んでください</v>
      </c>
      <c r="F33" s="21">
        <f>IF(OR(テーブル14[[#This Row],[氏名]]="",テーブル14[[#This Row],[ペアの種類]]="学連を含むペア",テーブル14[[#This Row],[ペアの種類]]="他校",),0,1750)</f>
        <v>0</v>
      </c>
    </row>
    <row r="34" spans="1:6" ht="20" customHeight="1" thickBot="1" x14ac:dyDescent="0.6">
      <c r="A34" s="18">
        <v>16</v>
      </c>
      <c r="B34" s="12"/>
      <c r="C34" s="12"/>
      <c r="D34" s="25"/>
      <c r="E34" s="19" t="str">
        <f t="shared" si="0"/>
        <v>団体名を選んでください</v>
      </c>
      <c r="F34" s="20">
        <f>IF(OR(テーブル14[[#This Row],[氏名]]="",テーブル14[[#This Row],[ペアの種類]]="学連を含むペア",テーブル14[[#This Row],[ペアの種類]]="他校",),0,1750)</f>
        <v>0</v>
      </c>
    </row>
    <row r="35" spans="1:6" ht="20" customHeight="1" thickBot="1" x14ac:dyDescent="0.6">
      <c r="A35" s="11">
        <v>16</v>
      </c>
      <c r="B35" s="12"/>
      <c r="C35" s="12"/>
      <c r="D35" s="25"/>
      <c r="E35" s="14" t="str">
        <f t="shared" si="0"/>
        <v>団体名を選んでください</v>
      </c>
      <c r="F35" s="21">
        <f>IF(OR(テーブル14[[#This Row],[氏名]]="",テーブル14[[#This Row],[ペアの種類]]="学連を含むペア",テーブル14[[#This Row],[ペアの種類]]="他校",),0,1750)</f>
        <v>0</v>
      </c>
    </row>
    <row r="36" spans="1:6" ht="20" customHeight="1" thickBot="1" x14ac:dyDescent="0.6">
      <c r="A36" s="18">
        <v>17</v>
      </c>
      <c r="B36" s="12"/>
      <c r="C36" s="12"/>
      <c r="D36" s="25"/>
      <c r="E36" s="19" t="str">
        <f t="shared" si="0"/>
        <v>団体名を選んでください</v>
      </c>
      <c r="F36" s="20">
        <f>IF(OR(テーブル14[[#This Row],[氏名]]="",テーブル14[[#This Row],[ペアの種類]]="学連を含むペア",テーブル14[[#This Row],[ペアの種類]]="他校",),0,1750)</f>
        <v>0</v>
      </c>
    </row>
    <row r="37" spans="1:6" ht="20" customHeight="1" thickBot="1" x14ac:dyDescent="0.6">
      <c r="A37" s="11">
        <v>17</v>
      </c>
      <c r="B37" s="12"/>
      <c r="C37" s="12"/>
      <c r="D37" s="25"/>
      <c r="E37" s="14" t="str">
        <f t="shared" si="0"/>
        <v>団体名を選んでください</v>
      </c>
      <c r="F37" s="21">
        <f>IF(OR(テーブル14[[#This Row],[氏名]]="",テーブル14[[#This Row],[ペアの種類]]="学連を含むペア",テーブル14[[#This Row],[ペアの種類]]="他校",),0,1750)</f>
        <v>0</v>
      </c>
    </row>
    <row r="38" spans="1:6" ht="20" customHeight="1" thickBot="1" x14ac:dyDescent="0.6">
      <c r="A38" s="18">
        <v>18</v>
      </c>
      <c r="B38" s="12"/>
      <c r="C38" s="12"/>
      <c r="D38" s="25"/>
      <c r="E38" s="19" t="str">
        <f t="shared" si="0"/>
        <v>団体名を選んでください</v>
      </c>
      <c r="F38" s="20">
        <f>IF(OR(テーブル14[[#This Row],[氏名]]="",テーブル14[[#This Row],[ペアの種類]]="学連を含むペア",テーブル14[[#This Row],[ペアの種類]]="他校",),0,1750)</f>
        <v>0</v>
      </c>
    </row>
    <row r="39" spans="1:6" ht="20" customHeight="1" thickBot="1" x14ac:dyDescent="0.6">
      <c r="A39" s="11">
        <v>18</v>
      </c>
      <c r="B39" s="12"/>
      <c r="C39" s="12"/>
      <c r="D39" s="25"/>
      <c r="E39" s="14" t="str">
        <f t="shared" si="0"/>
        <v>団体名を選んでください</v>
      </c>
      <c r="F39" s="21">
        <f>IF(OR(テーブル14[[#This Row],[氏名]]="",テーブル14[[#This Row],[ペアの種類]]="学連を含むペア",テーブル14[[#This Row],[ペアの種類]]="他校",),0,1750)</f>
        <v>0</v>
      </c>
    </row>
    <row r="40" spans="1:6" ht="20" customHeight="1" thickBot="1" x14ac:dyDescent="0.6">
      <c r="A40" s="18">
        <v>19</v>
      </c>
      <c r="B40" s="12"/>
      <c r="C40" s="12"/>
      <c r="D40" s="25"/>
      <c r="E40" s="19" t="str">
        <f>$B$2</f>
        <v>団体名を選んでください</v>
      </c>
      <c r="F40" s="20">
        <f>IF(OR(テーブル14[[#This Row],[氏名]]="",テーブル14[[#This Row],[ペアの種類]]="学連を含むペア",テーブル14[[#This Row],[ペアの種類]]="他校",),0,1750)</f>
        <v>0</v>
      </c>
    </row>
    <row r="41" spans="1:6" ht="20" customHeight="1" thickBot="1" x14ac:dyDescent="0.6">
      <c r="A41" s="11">
        <v>19</v>
      </c>
      <c r="B41" s="12"/>
      <c r="C41" s="12"/>
      <c r="D41" s="25"/>
      <c r="E41" s="14" t="str">
        <f>$B$2</f>
        <v>団体名を選んでください</v>
      </c>
      <c r="F41" s="21">
        <f>IF(OR(テーブル14[[#This Row],[氏名]]="",テーブル14[[#This Row],[ペアの種類]]="学連を含むペア",テーブル14[[#This Row],[ペアの種類]]="他校",),0,1750)</f>
        <v>0</v>
      </c>
    </row>
    <row r="42" spans="1:6" ht="20" customHeight="1" thickBot="1" x14ac:dyDescent="0.6">
      <c r="A42" s="18">
        <v>20</v>
      </c>
      <c r="B42" s="12"/>
      <c r="C42" s="12"/>
      <c r="D42" s="25"/>
      <c r="E42" s="19" t="str">
        <f>$B$2</f>
        <v>団体名を選んでください</v>
      </c>
      <c r="F42" s="20">
        <f>IF(OR(テーブル14[[#This Row],[氏名]]="",テーブル14[[#This Row],[ペアの種類]]="学連を含むペア",テーブル14[[#This Row],[ペアの種類]]="他校",),0,1750)</f>
        <v>0</v>
      </c>
    </row>
    <row r="43" spans="1:6" ht="20" customHeight="1" thickBot="1" x14ac:dyDescent="0.6">
      <c r="A43" s="11">
        <v>20</v>
      </c>
      <c r="B43" s="12"/>
      <c r="C43" s="12"/>
      <c r="D43" s="25"/>
      <c r="E43" s="14" t="str">
        <f t="shared" si="0"/>
        <v>団体名を選んでください</v>
      </c>
      <c r="F43" s="21">
        <f>IF(OR(テーブル14[[#This Row],[氏名]]="",テーブル14[[#This Row],[ペアの種類]]="学連を含むペア",テーブル14[[#This Row],[ペアの種類]]="他校",),0,1750)</f>
        <v>0</v>
      </c>
    </row>
    <row r="44" spans="1:6" ht="20" customHeight="1" thickBot="1" x14ac:dyDescent="0.6">
      <c r="A44" s="22"/>
      <c r="B44" s="22"/>
      <c r="C44" s="22"/>
      <c r="D44" s="22"/>
      <c r="E44" s="23"/>
      <c r="F44" s="24">
        <f>SUM(テーブル14[エントリー代])</f>
        <v>0</v>
      </c>
    </row>
  </sheetData>
  <sheetProtection algorithmName="SHA-512" hashValue="dLKn8BgT5F4zBdXajWlMWvy11YYR3vgdlf0cNjf6jsjyIQE1/sI3sbrJ3RnWovcZCRgpbo5hvbQx5c4cW9MOyw==" saltValue="Qc/vyMfjpve/DHSFJr1R0Q==" spinCount="100000" sheet="1" objects="1" scenarios="1"/>
  <mergeCells count="1">
    <mergeCell ref="C2:D2"/>
  </mergeCells>
  <phoneticPr fontId="3"/>
  <dataValidations count="3">
    <dataValidation type="list" allowBlank="1" showInputMessage="1" showErrorMessage="1" sqref="C2" xr:uid="{BFAB26FA-6EBF-42AF-AF89-72F28AE4DD1A}">
      <formula1>"性別を選んでください,男子,女子"</formula1>
    </dataValidation>
    <dataValidation type="list" allowBlank="1" showInputMessage="1" showErrorMessage="1" sqref="C4:C43" xr:uid="{48DC7EC3-8BD5-4A78-930B-AC68E1FC3E22}">
      <formula1>"　,学連を含むペア,他校"</formula1>
    </dataValidation>
    <dataValidation type="list" allowBlank="1" showInputMessage="1" showErrorMessage="1" sqref="D4:D43" xr:uid="{9414AA59-A555-4565-8693-6BB144FDC3A5}">
      <formula1>"　,1,2,3,4,5,6"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53D95-0C60-4ED2-99E7-438172F03B24}">
          <x14:formula1>
            <xm:f>シングルスエントリー用紙!$G$1:$G$45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541F-5D8D-449B-9595-3ED119228A2F}">
  <sheetPr>
    <pageSetUpPr fitToPage="1"/>
  </sheetPr>
  <dimension ref="A1:H10"/>
  <sheetViews>
    <sheetView zoomScaleNormal="100" workbookViewId="0">
      <selection activeCell="C6" sqref="C6:E6"/>
    </sheetView>
  </sheetViews>
  <sheetFormatPr defaultRowHeight="20" customHeight="1" x14ac:dyDescent="0.55000000000000004"/>
  <cols>
    <col min="1" max="1" width="20.58203125" style="3" customWidth="1"/>
    <col min="2" max="2" width="25.58203125" style="3" customWidth="1"/>
    <col min="3" max="3" width="4.58203125" style="3" customWidth="1"/>
    <col min="4" max="4" width="30.58203125" style="3" customWidth="1"/>
    <col min="5" max="6" width="4.58203125" style="3" customWidth="1"/>
    <col min="7" max="7" width="15.58203125" style="3" customWidth="1"/>
    <col min="8" max="8" width="3.5" style="3" customWidth="1"/>
    <col min="9" max="16384" width="8.6640625" style="3"/>
  </cols>
  <sheetData>
    <row r="1" spans="1:8" ht="20" customHeight="1" thickBot="1" x14ac:dyDescent="0.6">
      <c r="A1" s="30" t="str">
        <f>シングルスエントリー用紙!E2</f>
        <v>新進大会</v>
      </c>
      <c r="B1" s="50" t="s">
        <v>15</v>
      </c>
      <c r="C1" s="30" t="s">
        <v>23</v>
      </c>
      <c r="D1" s="38" t="str">
        <f>シングルスエントリー用紙!B2</f>
        <v>団体名を選んでください</v>
      </c>
      <c r="E1" s="45" t="s">
        <v>24</v>
      </c>
      <c r="F1" s="30" t="s">
        <v>23</v>
      </c>
      <c r="G1" s="38" t="str">
        <f>シングルスエントリー用紙!C2</f>
        <v>性別を選んでください</v>
      </c>
      <c r="H1" s="35" t="s">
        <v>24</v>
      </c>
    </row>
    <row r="2" spans="1:8" ht="20" customHeight="1" thickBot="1" x14ac:dyDescent="0.6">
      <c r="A2" s="26" t="s">
        <v>16</v>
      </c>
      <c r="B2" s="26"/>
      <c r="C2" s="31"/>
      <c r="D2" s="46" t="s">
        <v>25</v>
      </c>
      <c r="E2" s="44"/>
      <c r="F2" s="31"/>
      <c r="G2" s="39">
        <f>シングルスエントリー用紙!F44</f>
        <v>0</v>
      </c>
      <c r="H2" s="36"/>
    </row>
    <row r="3" spans="1:8" ht="20" customHeight="1" thickBot="1" x14ac:dyDescent="0.6">
      <c r="A3" s="27" t="s">
        <v>18</v>
      </c>
      <c r="B3" s="27"/>
      <c r="C3" s="32"/>
      <c r="D3" s="47" t="s">
        <v>26</v>
      </c>
      <c r="E3" s="37"/>
      <c r="F3" s="32"/>
      <c r="G3" s="40">
        <f>ダブルスエントリー用紙!F44</f>
        <v>0</v>
      </c>
      <c r="H3" s="37"/>
    </row>
    <row r="4" spans="1:8" ht="20" customHeight="1" thickBot="1" x14ac:dyDescent="0.6">
      <c r="A4" s="26" t="s">
        <v>17</v>
      </c>
      <c r="B4" s="26"/>
      <c r="C4" s="33"/>
      <c r="D4" s="48"/>
      <c r="E4" s="36"/>
      <c r="F4" s="33"/>
      <c r="G4" s="41">
        <f>G2+G3</f>
        <v>0</v>
      </c>
      <c r="H4" s="36"/>
    </row>
    <row r="5" spans="1:8" ht="20" customHeight="1" thickBot="1" x14ac:dyDescent="0.6">
      <c r="A5" s="28"/>
      <c r="B5" s="29"/>
      <c r="C5" s="32"/>
      <c r="D5" s="49"/>
      <c r="E5" s="37"/>
      <c r="F5" s="32"/>
      <c r="G5" s="42"/>
      <c r="H5" s="37"/>
    </row>
    <row r="6" spans="1:8" ht="20" customHeight="1" thickBot="1" x14ac:dyDescent="0.6">
      <c r="A6" s="26" t="s">
        <v>19</v>
      </c>
      <c r="B6" s="26"/>
      <c r="C6" s="53">
        <v>0</v>
      </c>
      <c r="D6" s="54"/>
      <c r="E6" s="55"/>
      <c r="F6" s="33"/>
      <c r="G6" s="43">
        <f>C6*7000</f>
        <v>0</v>
      </c>
      <c r="H6" s="36"/>
    </row>
    <row r="7" spans="1:8" ht="20" customHeight="1" thickBot="1" x14ac:dyDescent="0.6">
      <c r="A7" s="28"/>
      <c r="B7" s="29"/>
      <c r="C7" s="32"/>
      <c r="D7" s="49"/>
      <c r="E7" s="37"/>
      <c r="F7" s="32"/>
      <c r="G7" s="42"/>
      <c r="H7" s="37"/>
    </row>
    <row r="8" spans="1:8" ht="20" customHeight="1" thickBot="1" x14ac:dyDescent="0.6">
      <c r="A8" s="31" t="s">
        <v>20</v>
      </c>
      <c r="B8" s="44" t="s">
        <v>21</v>
      </c>
      <c r="C8" s="53" t="s">
        <v>72</v>
      </c>
      <c r="D8" s="54"/>
      <c r="E8" s="55"/>
      <c r="F8" s="34"/>
      <c r="G8" s="43">
        <f>IF(C8="登録する",15000,0)</f>
        <v>0</v>
      </c>
      <c r="H8" s="36"/>
    </row>
    <row r="9" spans="1:8" ht="20" customHeight="1" thickBot="1" x14ac:dyDescent="0.6">
      <c r="A9" s="28"/>
      <c r="B9" s="29"/>
      <c r="C9" s="32"/>
      <c r="D9" s="49"/>
      <c r="E9" s="37"/>
      <c r="F9" s="32"/>
      <c r="G9" s="42"/>
      <c r="H9" s="37"/>
    </row>
    <row r="10" spans="1:8" ht="20" customHeight="1" thickBot="1" x14ac:dyDescent="0.6">
      <c r="A10" s="26" t="s">
        <v>22</v>
      </c>
      <c r="B10" s="26"/>
      <c r="C10" s="33"/>
      <c r="D10" s="48"/>
      <c r="E10" s="36"/>
      <c r="F10" s="33"/>
      <c r="G10" s="43">
        <f>G4+G6+G8</f>
        <v>0</v>
      </c>
      <c r="H10" s="36"/>
    </row>
  </sheetData>
  <sheetProtection algorithmName="SHA-512" hashValue="XTwovXMoaWcaXuhuxuqIqPPQDOesGf/Xl5Vrmq2EM/julMBEk4s9IMRgarKU2SiPEWWKXCgpNMprJiDDa2Kcaw==" saltValue="jS9kzOEEjAbHIcphh4X75A==" spinCount="100000" sheet="1" objects="1" scenarios="1"/>
  <mergeCells count="10">
    <mergeCell ref="C6:E6"/>
    <mergeCell ref="C8:E8"/>
    <mergeCell ref="A2:B2"/>
    <mergeCell ref="A3:B3"/>
    <mergeCell ref="A4:B4"/>
    <mergeCell ref="A6:B6"/>
    <mergeCell ref="A10:B10"/>
    <mergeCell ref="A5:B5"/>
    <mergeCell ref="A9:B9"/>
    <mergeCell ref="A7:B7"/>
  </mergeCells>
  <phoneticPr fontId="3"/>
  <dataValidations count="2">
    <dataValidation type="list" allowBlank="1" showInputMessage="1" showErrorMessage="1" sqref="C6" xr:uid="{7AE00AEE-FAFE-4155-88D9-44796165439E}">
      <formula1>"0,1,2,3,4,5,6,7,8,9,10,11,12,13,14,15,16,17,18,19,20,21,22,23,24,25,26,27,28,29,30,31,32,33,34,35,36,37,38,39,40"</formula1>
    </dataValidation>
    <dataValidation type="list" allowBlank="1" showInputMessage="1" showErrorMessage="1" sqref="C8" xr:uid="{62092992-EF09-4A67-94AB-E035E94D8DA3}">
      <formula1>"登録する,登録済み"</formula1>
    </dataValidation>
  </dataValidations>
  <printOptions horizontalCentered="1"/>
  <pageMargins left="0.39370078740157483" right="0.39370078740157483" top="0.98425196850393704" bottom="0.39370078740157483" header="0.31496062992125984" footer="0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シングルスエントリー用紙</vt:lpstr>
      <vt:lpstr>ダブルスエントリー用紙</vt:lpstr>
      <vt:lpstr>エントリー費詳細</vt:lpstr>
      <vt:lpstr>エントリー費詳細!Print_Area</vt:lpstr>
      <vt:lpstr>ダブルスエントリー用紙!Print_Area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 i</dc:creator>
  <cp:lastModifiedBy>002 i</cp:lastModifiedBy>
  <cp:lastPrinted>2019-12-29T14:41:27Z</cp:lastPrinted>
  <dcterms:created xsi:type="dcterms:W3CDTF">2019-12-29T11:12:08Z</dcterms:created>
  <dcterms:modified xsi:type="dcterms:W3CDTF">2020-01-07T07:25:04Z</dcterms:modified>
</cp:coreProperties>
</file>